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C:\Users\User\Desktop\LucidTalkN - 2\1BelTel&amp;SUNPollProjects\2021POLLS\SunTimes-YouGov\"/>
    </mc:Choice>
  </mc:AlternateContent>
  <xr:revisionPtr revIDLastSave="0" documentId="13_ncr:1_{379B92A2-A860-49E6-A139-7C335ED98345}" xr6:coauthVersionLast="46" xr6:coauthVersionMax="46" xr10:uidLastSave="{00000000-0000-0000-0000-000000000000}"/>
  <workbookProtection workbookAlgorithmName="SHA-512" workbookHashValue="1Wn5cxXVvfyUkHBCh+BSW0JBHY9C/AjVD4YTQ79LYqoYVRffPQhXuaPr8oycoRnsYQlmY4pIZPG0jUkW4AYeoA==" workbookSaltValue="9phPowtbpIe/RbtWNc7hug==" workbookSpinCount="100000" lockStructure="1"/>
  <bookViews>
    <workbookView xWindow="-108" yWindow="-108" windowWidth="23256" windowHeight="12576" xr2:uid="{00000000-000D-0000-FFFF-FFFF00000000}"/>
  </bookViews>
  <sheets>
    <sheet name="FRONTPAGEINTRODUCTION" sheetId="33" r:id="rId1"/>
    <sheet name="Contents" sheetId="34" r:id="rId2"/>
    <sheet name="MAINPollQuestion1" sheetId="6" r:id="rId3"/>
    <sheet name="MAINPollQuestion2" sheetId="7" r:id="rId4"/>
    <sheet name="Q3A" sheetId="8" r:id="rId5"/>
    <sheet name="Q3B" sheetId="9" r:id="rId6"/>
    <sheet name="Q3C" sheetId="10" r:id="rId7"/>
    <sheet name="Q3D" sheetId="11" r:id="rId8"/>
    <sheet name="Q4A" sheetId="12" r:id="rId9"/>
    <sheet name="Q4B" sheetId="13" r:id="rId10"/>
    <sheet name="Q4C" sheetId="14" r:id="rId11"/>
    <sheet name="Q5" sheetId="15" r:id="rId12"/>
    <sheet name="Q6" sheetId="16" r:id="rId13"/>
    <sheet name="Q7" sheetId="17" r:id="rId14"/>
    <sheet name="Q8A" sheetId="18" r:id="rId15"/>
    <sheet name="Q8BQ9" sheetId="19" r:id="rId16"/>
    <sheet name="Q10A" sheetId="20" r:id="rId17"/>
    <sheet name="Q10B" sheetId="21" r:id="rId18"/>
    <sheet name="Q10C" sheetId="22" r:id="rId19"/>
    <sheet name="Q10D" sheetId="23" r:id="rId20"/>
    <sheet name="Q11" sheetId="24" r:id="rId21"/>
    <sheet name="Q12.1A" sheetId="25" r:id="rId22"/>
    <sheet name="Q12.1B" sheetId="26" r:id="rId23"/>
    <sheet name="Q12.1C" sheetId="27" r:id="rId24"/>
    <sheet name="Q12.1D" sheetId="28" r:id="rId25"/>
    <sheet name="Q12.2A" sheetId="29" r:id="rId26"/>
    <sheet name="Q12.2B" sheetId="30" r:id="rId27"/>
    <sheet name="Q12.2C" sheetId="31" r:id="rId28"/>
    <sheet name="Q12.2D" sheetId="32" r:id="rId29"/>
  </sheets>
  <calcPr calcId="181029"/>
</workbook>
</file>

<file path=xl/calcChain.xml><?xml version="1.0" encoding="utf-8"?>
<calcChain xmlns="http://schemas.openxmlformats.org/spreadsheetml/2006/main">
  <c r="B19" i="34" l="1"/>
  <c r="B3" i="34"/>
  <c r="AH19" i="32"/>
  <c r="AG19" i="32"/>
  <c r="AF19" i="32"/>
  <c r="AE19" i="32"/>
  <c r="AD19" i="32"/>
  <c r="AC19" i="32"/>
  <c r="AB19" i="32"/>
  <c r="AA19" i="32"/>
  <c r="Z19" i="32"/>
  <c r="Y19" i="32"/>
  <c r="X19" i="32"/>
  <c r="W19" i="32"/>
  <c r="V19" i="32"/>
  <c r="U19" i="32"/>
  <c r="T19" i="32"/>
  <c r="S19" i="32"/>
  <c r="R19" i="32"/>
  <c r="Q19" i="32"/>
  <c r="P19" i="32"/>
  <c r="O19" i="32"/>
  <c r="N19" i="32"/>
  <c r="M19" i="32"/>
  <c r="L19" i="32"/>
  <c r="K19" i="32"/>
  <c r="J19" i="32"/>
  <c r="I19" i="32"/>
  <c r="H19" i="32"/>
  <c r="G19" i="32"/>
  <c r="F19" i="32"/>
  <c r="E19" i="32"/>
  <c r="D19" i="32"/>
  <c r="C19" i="32"/>
  <c r="AH19" i="31"/>
  <c r="AG19" i="31"/>
  <c r="AF19" i="31"/>
  <c r="AE19" i="31"/>
  <c r="AD19" i="31"/>
  <c r="AC19" i="31"/>
  <c r="AB19" i="31"/>
  <c r="AA19" i="31"/>
  <c r="Z19" i="31"/>
  <c r="Y19" i="31"/>
  <c r="X19" i="31"/>
  <c r="W19" i="31"/>
  <c r="V19" i="31"/>
  <c r="U19" i="31"/>
  <c r="T19" i="31"/>
  <c r="S19" i="31"/>
  <c r="R19" i="31"/>
  <c r="Q19" i="31"/>
  <c r="P19" i="31"/>
  <c r="O19" i="31"/>
  <c r="N19" i="31"/>
  <c r="M19" i="31"/>
  <c r="L19" i="31"/>
  <c r="K19" i="31"/>
  <c r="J19" i="31"/>
  <c r="I19" i="31"/>
  <c r="H19" i="31"/>
  <c r="G19" i="31"/>
  <c r="F19" i="31"/>
  <c r="E19" i="31"/>
  <c r="D19" i="31"/>
  <c r="C19" i="31"/>
  <c r="AH19" i="30"/>
  <c r="AG19" i="30"/>
  <c r="AF19" i="30"/>
  <c r="AE19" i="30"/>
  <c r="AD19" i="30"/>
  <c r="AC19" i="30"/>
  <c r="AB19" i="30"/>
  <c r="AA19" i="30"/>
  <c r="Z19" i="30"/>
  <c r="Y19" i="30"/>
  <c r="X19" i="30"/>
  <c r="W19" i="30"/>
  <c r="V19" i="30"/>
  <c r="U19" i="30"/>
  <c r="T19" i="30"/>
  <c r="S19" i="30"/>
  <c r="R19" i="30"/>
  <c r="Q19" i="30"/>
  <c r="P19" i="30"/>
  <c r="O19" i="30"/>
  <c r="N19" i="30"/>
  <c r="M19" i="30"/>
  <c r="L19" i="30"/>
  <c r="K19" i="30"/>
  <c r="J19" i="30"/>
  <c r="I19" i="30"/>
  <c r="H19" i="30"/>
  <c r="G19" i="30"/>
  <c r="F19" i="30"/>
  <c r="E19" i="30"/>
  <c r="D19" i="30"/>
  <c r="C19" i="30"/>
  <c r="AH19" i="29"/>
  <c r="AG19" i="29"/>
  <c r="AF19" i="29"/>
  <c r="AE19" i="29"/>
  <c r="AD19" i="29"/>
  <c r="AC19" i="29"/>
  <c r="AB19" i="29"/>
  <c r="AA19" i="29"/>
  <c r="Z19" i="29"/>
  <c r="Y19" i="29"/>
  <c r="X19" i="29"/>
  <c r="W19" i="29"/>
  <c r="V19" i="29"/>
  <c r="U19" i="29"/>
  <c r="T19" i="29"/>
  <c r="S19" i="29"/>
  <c r="R19" i="29"/>
  <c r="Q19" i="29"/>
  <c r="P19" i="29"/>
  <c r="O19" i="29"/>
  <c r="N19" i="29"/>
  <c r="M19" i="29"/>
  <c r="L19" i="29"/>
  <c r="K19" i="29"/>
  <c r="J19" i="29"/>
  <c r="I19" i="29"/>
  <c r="H19" i="29"/>
  <c r="G19" i="29"/>
  <c r="F19" i="29"/>
  <c r="E19" i="29"/>
  <c r="D19" i="29"/>
  <c r="C19" i="29"/>
  <c r="AH19" i="28"/>
  <c r="AG19" i="28"/>
  <c r="AF19" i="28"/>
  <c r="AE19" i="28"/>
  <c r="AD19" i="28"/>
  <c r="AC19" i="28"/>
  <c r="AB19" i="28"/>
  <c r="AA19" i="28"/>
  <c r="Z19" i="28"/>
  <c r="Y19" i="28"/>
  <c r="X19" i="28"/>
  <c r="W19" i="28"/>
  <c r="V19" i="28"/>
  <c r="U19" i="28"/>
  <c r="T19" i="28"/>
  <c r="S19" i="28"/>
  <c r="R19" i="28"/>
  <c r="Q19" i="28"/>
  <c r="P19" i="28"/>
  <c r="O19" i="28"/>
  <c r="N19" i="28"/>
  <c r="M19" i="28"/>
  <c r="L19" i="28"/>
  <c r="K19" i="28"/>
  <c r="J19" i="28"/>
  <c r="I19" i="28"/>
  <c r="H19" i="28"/>
  <c r="G19" i="28"/>
  <c r="F19" i="28"/>
  <c r="E19" i="28"/>
  <c r="D19" i="28"/>
  <c r="C19" i="28"/>
  <c r="AH19" i="27"/>
  <c r="AG19" i="27"/>
  <c r="AF19" i="27"/>
  <c r="AE19" i="27"/>
  <c r="AD19" i="27"/>
  <c r="AC19" i="27"/>
  <c r="AB19" i="27"/>
  <c r="AA19" i="27"/>
  <c r="Z19" i="27"/>
  <c r="Y19" i="27"/>
  <c r="X19" i="27"/>
  <c r="W19" i="27"/>
  <c r="V19" i="27"/>
  <c r="U19" i="27"/>
  <c r="T19" i="27"/>
  <c r="S19" i="27"/>
  <c r="R19" i="27"/>
  <c r="Q19" i="27"/>
  <c r="P19" i="27"/>
  <c r="O19" i="27"/>
  <c r="N19" i="27"/>
  <c r="M19" i="27"/>
  <c r="L19" i="27"/>
  <c r="K19" i="27"/>
  <c r="J19" i="27"/>
  <c r="I19" i="27"/>
  <c r="H19" i="27"/>
  <c r="G19" i="27"/>
  <c r="F19" i="27"/>
  <c r="E19" i="27"/>
  <c r="D19" i="27"/>
  <c r="C19" i="27"/>
  <c r="AH19" i="26"/>
  <c r="AG19" i="26"/>
  <c r="AF19" i="26"/>
  <c r="AE19" i="26"/>
  <c r="AD19" i="26"/>
  <c r="AC19" i="26"/>
  <c r="AB19" i="26"/>
  <c r="AA19" i="26"/>
  <c r="Z19" i="26"/>
  <c r="Y19" i="26"/>
  <c r="X19" i="26"/>
  <c r="W19" i="26"/>
  <c r="V19" i="26"/>
  <c r="U19" i="26"/>
  <c r="T19" i="26"/>
  <c r="S19" i="26"/>
  <c r="R19" i="26"/>
  <c r="Q19" i="26"/>
  <c r="P19" i="26"/>
  <c r="O19" i="26"/>
  <c r="N19" i="26"/>
  <c r="M19" i="26"/>
  <c r="L19" i="26"/>
  <c r="K19" i="26"/>
  <c r="J19" i="26"/>
  <c r="I19" i="26"/>
  <c r="H19" i="26"/>
  <c r="G19" i="26"/>
  <c r="F19" i="26"/>
  <c r="E19" i="26"/>
  <c r="D19" i="26"/>
  <c r="C19" i="26"/>
  <c r="AH19" i="25"/>
  <c r="AG19" i="25"/>
  <c r="AF19" i="25"/>
  <c r="AE19" i="25"/>
  <c r="AD19" i="25"/>
  <c r="AC19" i="25"/>
  <c r="AB19" i="25"/>
  <c r="AA19" i="25"/>
  <c r="Z19" i="25"/>
  <c r="Y19" i="25"/>
  <c r="X19" i="25"/>
  <c r="W19" i="25"/>
  <c r="V19" i="25"/>
  <c r="U19" i="25"/>
  <c r="T19" i="25"/>
  <c r="S19" i="25"/>
  <c r="R19" i="25"/>
  <c r="Q19" i="25"/>
  <c r="P19" i="25"/>
  <c r="O19" i="25"/>
  <c r="N19" i="25"/>
  <c r="M19" i="25"/>
  <c r="L19" i="25"/>
  <c r="K19" i="25"/>
  <c r="J19" i="25"/>
  <c r="I19" i="25"/>
  <c r="H19" i="25"/>
  <c r="G19" i="25"/>
  <c r="F19" i="25"/>
  <c r="E19" i="25"/>
  <c r="D19" i="25"/>
  <c r="C19" i="25"/>
  <c r="AH15" i="24"/>
  <c r="AG15" i="24"/>
  <c r="AF15" i="24"/>
  <c r="AE15" i="24"/>
  <c r="AD15" i="24"/>
  <c r="AC15" i="24"/>
  <c r="AB15" i="24"/>
  <c r="AA15" i="24"/>
  <c r="Z15" i="24"/>
  <c r="Y15" i="24"/>
  <c r="X15" i="24"/>
  <c r="W15" i="24"/>
  <c r="V15" i="24"/>
  <c r="U15" i="24"/>
  <c r="T15" i="24"/>
  <c r="S15" i="24"/>
  <c r="R15" i="24"/>
  <c r="Q15" i="24"/>
  <c r="P15" i="24"/>
  <c r="O15" i="24"/>
  <c r="N15" i="24"/>
  <c r="M15" i="24"/>
  <c r="L15" i="24"/>
  <c r="K15" i="24"/>
  <c r="J15" i="24"/>
  <c r="I15" i="24"/>
  <c r="H15" i="24"/>
  <c r="G15" i="24"/>
  <c r="F15" i="24"/>
  <c r="E15" i="24"/>
  <c r="D15" i="24"/>
  <c r="C15" i="24"/>
  <c r="AH15" i="23"/>
  <c r="AG15" i="23"/>
  <c r="AF15" i="23"/>
  <c r="AE15" i="23"/>
  <c r="AD15" i="23"/>
  <c r="AC15" i="23"/>
  <c r="AB15" i="23"/>
  <c r="AA15" i="23"/>
  <c r="Z15" i="23"/>
  <c r="Y15" i="23"/>
  <c r="X15" i="23"/>
  <c r="W15" i="23"/>
  <c r="V15" i="23"/>
  <c r="U15" i="23"/>
  <c r="T15" i="23"/>
  <c r="S15" i="23"/>
  <c r="R15" i="23"/>
  <c r="Q15" i="23"/>
  <c r="P15" i="23"/>
  <c r="O15" i="23"/>
  <c r="N15" i="23"/>
  <c r="M15" i="23"/>
  <c r="L15" i="23"/>
  <c r="K15" i="23"/>
  <c r="J15" i="23"/>
  <c r="I15" i="23"/>
  <c r="H15" i="23"/>
  <c r="G15" i="23"/>
  <c r="F15" i="23"/>
  <c r="E15" i="23"/>
  <c r="D15" i="23"/>
  <c r="C15" i="23"/>
  <c r="AH15" i="22"/>
  <c r="AG15" i="22"/>
  <c r="AF15" i="22"/>
  <c r="AE15" i="22"/>
  <c r="AD15" i="22"/>
  <c r="AC15" i="22"/>
  <c r="AB15" i="22"/>
  <c r="AA15" i="22"/>
  <c r="Z15" i="22"/>
  <c r="Y15" i="22"/>
  <c r="X15" i="22"/>
  <c r="W15" i="22"/>
  <c r="V15" i="22"/>
  <c r="U15" i="22"/>
  <c r="T15" i="22"/>
  <c r="S15" i="22"/>
  <c r="R15" i="22"/>
  <c r="Q15" i="22"/>
  <c r="P15" i="22"/>
  <c r="O15" i="22"/>
  <c r="N15" i="22"/>
  <c r="M15" i="22"/>
  <c r="L15" i="22"/>
  <c r="K15" i="22"/>
  <c r="J15" i="22"/>
  <c r="I15" i="22"/>
  <c r="H15" i="22"/>
  <c r="G15" i="22"/>
  <c r="F15" i="22"/>
  <c r="E15" i="22"/>
  <c r="D15" i="22"/>
  <c r="C15" i="22"/>
  <c r="AH15" i="21"/>
  <c r="AG15" i="21"/>
  <c r="AF15" i="21"/>
  <c r="AE15" i="21"/>
  <c r="AD15" i="21"/>
  <c r="AC15" i="21"/>
  <c r="AB15" i="21"/>
  <c r="AA15" i="21"/>
  <c r="Z15" i="21"/>
  <c r="Y15" i="21"/>
  <c r="X15" i="21"/>
  <c r="W15" i="21"/>
  <c r="V15" i="21"/>
  <c r="U15" i="21"/>
  <c r="T15" i="21"/>
  <c r="S15" i="21"/>
  <c r="R15" i="21"/>
  <c r="Q15" i="21"/>
  <c r="P15" i="21"/>
  <c r="O15" i="21"/>
  <c r="N15" i="21"/>
  <c r="M15" i="21"/>
  <c r="L15" i="21"/>
  <c r="K15" i="21"/>
  <c r="J15" i="21"/>
  <c r="I15" i="21"/>
  <c r="H15" i="21"/>
  <c r="G15" i="21"/>
  <c r="F15" i="21"/>
  <c r="E15" i="21"/>
  <c r="D15" i="21"/>
  <c r="C15" i="21"/>
  <c r="AH15" i="20"/>
  <c r="AG15" i="20"/>
  <c r="AF15" i="20"/>
  <c r="AE15" i="20"/>
  <c r="AD15" i="20"/>
  <c r="AC15" i="20"/>
  <c r="AB15" i="20"/>
  <c r="AA15" i="20"/>
  <c r="Z15" i="20"/>
  <c r="Y15" i="20"/>
  <c r="X15" i="20"/>
  <c r="W15" i="20"/>
  <c r="V15" i="20"/>
  <c r="U15" i="20"/>
  <c r="T15" i="20"/>
  <c r="S15" i="20"/>
  <c r="R15" i="20"/>
  <c r="Q15" i="20"/>
  <c r="P15" i="20"/>
  <c r="O15" i="20"/>
  <c r="N15" i="20"/>
  <c r="M15" i="20"/>
  <c r="L15" i="20"/>
  <c r="K15" i="20"/>
  <c r="J15" i="20"/>
  <c r="I15" i="20"/>
  <c r="H15" i="20"/>
  <c r="G15" i="20"/>
  <c r="F15" i="20"/>
  <c r="E15" i="20"/>
  <c r="D15" i="20"/>
  <c r="C15" i="20"/>
  <c r="AH15" i="19"/>
  <c r="AG15" i="19"/>
  <c r="AF15" i="19"/>
  <c r="AE15" i="19"/>
  <c r="AD15" i="19"/>
  <c r="AC15" i="19"/>
  <c r="AB15" i="19"/>
  <c r="AA15" i="19"/>
  <c r="Z15" i="19"/>
  <c r="Y15" i="19"/>
  <c r="X15" i="19"/>
  <c r="W15" i="19"/>
  <c r="V15" i="19"/>
  <c r="U15" i="19"/>
  <c r="T15" i="19"/>
  <c r="S15" i="19"/>
  <c r="R15" i="19"/>
  <c r="Q15" i="19"/>
  <c r="P15" i="19"/>
  <c r="O15" i="19"/>
  <c r="N15" i="19"/>
  <c r="M15" i="19"/>
  <c r="L15" i="19"/>
  <c r="K15" i="19"/>
  <c r="J15" i="19"/>
  <c r="I15" i="19"/>
  <c r="H15" i="19"/>
  <c r="G15" i="19"/>
  <c r="F15" i="19"/>
  <c r="E15" i="19"/>
  <c r="D15" i="19"/>
  <c r="C15" i="19"/>
  <c r="AH15" i="18"/>
  <c r="AG15" i="18"/>
  <c r="AF15" i="18"/>
  <c r="AE15" i="18"/>
  <c r="AD15" i="18"/>
  <c r="AC15" i="18"/>
  <c r="AB15" i="18"/>
  <c r="AA15" i="18"/>
  <c r="Z15" i="18"/>
  <c r="Y15" i="18"/>
  <c r="X15" i="18"/>
  <c r="W15" i="18"/>
  <c r="V15" i="18"/>
  <c r="U15" i="18"/>
  <c r="T15" i="18"/>
  <c r="S15" i="18"/>
  <c r="R15" i="18"/>
  <c r="Q15" i="18"/>
  <c r="P15" i="18"/>
  <c r="O15" i="18"/>
  <c r="N15" i="18"/>
  <c r="M15" i="18"/>
  <c r="L15" i="18"/>
  <c r="K15" i="18"/>
  <c r="J15" i="18"/>
  <c r="I15" i="18"/>
  <c r="H15" i="18"/>
  <c r="G15" i="18"/>
  <c r="F15" i="18"/>
  <c r="E15" i="18"/>
  <c r="D15" i="18"/>
  <c r="C15" i="18"/>
  <c r="AH21" i="17"/>
  <c r="AG21" i="17"/>
  <c r="AF21" i="17"/>
  <c r="AE21" i="17"/>
  <c r="AD21" i="17"/>
  <c r="AC21" i="17"/>
  <c r="AB21" i="17"/>
  <c r="AA21" i="17"/>
  <c r="Z21" i="17"/>
  <c r="Y21" i="17"/>
  <c r="X21" i="17"/>
  <c r="W21" i="17"/>
  <c r="V21" i="17"/>
  <c r="U21" i="17"/>
  <c r="T21" i="17"/>
  <c r="S21" i="17"/>
  <c r="R21" i="17"/>
  <c r="Q21" i="17"/>
  <c r="P21" i="17"/>
  <c r="O21" i="17"/>
  <c r="N21" i="17"/>
  <c r="M21" i="17"/>
  <c r="L21" i="17"/>
  <c r="K21" i="17"/>
  <c r="J21" i="17"/>
  <c r="I21" i="17"/>
  <c r="H21" i="17"/>
  <c r="G21" i="17"/>
  <c r="F21" i="17"/>
  <c r="E21" i="17"/>
  <c r="D21" i="17"/>
  <c r="C21" i="17"/>
  <c r="AH15" i="16"/>
  <c r="AG15" i="16"/>
  <c r="AF15" i="16"/>
  <c r="AE15" i="16"/>
  <c r="AD15" i="16"/>
  <c r="AC15" i="16"/>
  <c r="AB15" i="16"/>
  <c r="AA15" i="16"/>
  <c r="Z15" i="16"/>
  <c r="Y15" i="16"/>
  <c r="X15" i="16"/>
  <c r="W15" i="16"/>
  <c r="V15" i="16"/>
  <c r="U15" i="16"/>
  <c r="T15" i="16"/>
  <c r="S15" i="16"/>
  <c r="R15" i="16"/>
  <c r="Q15" i="16"/>
  <c r="P15" i="16"/>
  <c r="O15" i="16"/>
  <c r="N15" i="16"/>
  <c r="M15" i="16"/>
  <c r="L15" i="16"/>
  <c r="K15" i="16"/>
  <c r="J15" i="16"/>
  <c r="I15" i="16"/>
  <c r="H15" i="16"/>
  <c r="G15" i="16"/>
  <c r="F15" i="16"/>
  <c r="E15" i="16"/>
  <c r="D15" i="16"/>
  <c r="C15" i="16"/>
  <c r="AH21" i="15"/>
  <c r="AG21" i="15"/>
  <c r="AF21" i="15"/>
  <c r="AE21" i="15"/>
  <c r="AD21" i="15"/>
  <c r="AC21" i="15"/>
  <c r="AB21" i="15"/>
  <c r="AA21" i="15"/>
  <c r="Z21" i="15"/>
  <c r="Y21" i="15"/>
  <c r="X21" i="15"/>
  <c r="W21" i="15"/>
  <c r="V21" i="15"/>
  <c r="U21" i="15"/>
  <c r="T21" i="15"/>
  <c r="S21" i="15"/>
  <c r="R21" i="15"/>
  <c r="Q21" i="15"/>
  <c r="P21" i="15"/>
  <c r="O21" i="15"/>
  <c r="N21" i="15"/>
  <c r="M21" i="15"/>
  <c r="L21" i="15"/>
  <c r="K21" i="15"/>
  <c r="J21" i="15"/>
  <c r="I21" i="15"/>
  <c r="H21" i="15"/>
  <c r="G21" i="15"/>
  <c r="F21" i="15"/>
  <c r="E21" i="15"/>
  <c r="D21" i="15"/>
  <c r="C21" i="15"/>
  <c r="AH19" i="14"/>
  <c r="AG19" i="14"/>
  <c r="AF19" i="14"/>
  <c r="AE19" i="14"/>
  <c r="AD19" i="14"/>
  <c r="AC19" i="14"/>
  <c r="AB19" i="14"/>
  <c r="AA19" i="14"/>
  <c r="Z19" i="14"/>
  <c r="Y19" i="14"/>
  <c r="X19" i="14"/>
  <c r="W19" i="14"/>
  <c r="V19" i="14"/>
  <c r="U19" i="14"/>
  <c r="T19" i="14"/>
  <c r="S19" i="14"/>
  <c r="R19" i="14"/>
  <c r="Q19" i="14"/>
  <c r="P19" i="14"/>
  <c r="O19" i="14"/>
  <c r="N19" i="14"/>
  <c r="M19" i="14"/>
  <c r="L19" i="14"/>
  <c r="K19" i="14"/>
  <c r="J19" i="14"/>
  <c r="I19" i="14"/>
  <c r="H19" i="14"/>
  <c r="G19" i="14"/>
  <c r="F19" i="14"/>
  <c r="E19" i="14"/>
  <c r="D19" i="14"/>
  <c r="C19" i="14"/>
  <c r="AH20" i="13"/>
  <c r="AG20" i="13"/>
  <c r="AF20" i="13"/>
  <c r="AE20" i="13"/>
  <c r="AD20" i="13"/>
  <c r="AC20" i="13"/>
  <c r="AB20" i="13"/>
  <c r="AA20" i="13"/>
  <c r="Z20" i="13"/>
  <c r="Y20" i="13"/>
  <c r="X20" i="13"/>
  <c r="W20" i="13"/>
  <c r="V20" i="13"/>
  <c r="U20" i="13"/>
  <c r="T20" i="13"/>
  <c r="S20" i="13"/>
  <c r="R20" i="13"/>
  <c r="Q20" i="13"/>
  <c r="P20" i="13"/>
  <c r="O20" i="13"/>
  <c r="N20" i="13"/>
  <c r="M20" i="13"/>
  <c r="L20" i="13"/>
  <c r="K20" i="13"/>
  <c r="J20" i="13"/>
  <c r="I20" i="13"/>
  <c r="H20" i="13"/>
  <c r="G20" i="13"/>
  <c r="F20" i="13"/>
  <c r="E20" i="13"/>
  <c r="D20" i="13"/>
  <c r="C20" i="13"/>
  <c r="AH19" i="12"/>
  <c r="AG19" i="12"/>
  <c r="AF19" i="12"/>
  <c r="AE19" i="12"/>
  <c r="AD19" i="12"/>
  <c r="AC19" i="12"/>
  <c r="AB19" i="12"/>
  <c r="AA19" i="12"/>
  <c r="Z19" i="12"/>
  <c r="Y19" i="12"/>
  <c r="X19" i="12"/>
  <c r="W19" i="12"/>
  <c r="V19" i="12"/>
  <c r="U19" i="12"/>
  <c r="T19" i="12"/>
  <c r="S19" i="12"/>
  <c r="R19" i="12"/>
  <c r="Q19" i="12"/>
  <c r="P19" i="12"/>
  <c r="O19" i="12"/>
  <c r="N19" i="12"/>
  <c r="M19" i="12"/>
  <c r="L19" i="12"/>
  <c r="K19" i="12"/>
  <c r="J19" i="12"/>
  <c r="I19" i="12"/>
  <c r="H19" i="12"/>
  <c r="G19" i="12"/>
  <c r="F19" i="12"/>
  <c r="E19" i="12"/>
  <c r="D19" i="12"/>
  <c r="C19" i="12"/>
  <c r="AH19" i="11"/>
  <c r="AG19" i="11"/>
  <c r="AF19" i="11"/>
  <c r="AE19" i="11"/>
  <c r="AD19" i="11"/>
  <c r="AC19" i="11"/>
  <c r="AB19" i="11"/>
  <c r="AA19" i="11"/>
  <c r="Z19" i="11"/>
  <c r="Y19" i="11"/>
  <c r="X19" i="11"/>
  <c r="W19" i="11"/>
  <c r="V19" i="11"/>
  <c r="U19" i="11"/>
  <c r="T19" i="11"/>
  <c r="S19" i="11"/>
  <c r="R19" i="11"/>
  <c r="Q19" i="11"/>
  <c r="P19" i="11"/>
  <c r="O19" i="11"/>
  <c r="N19" i="11"/>
  <c r="M19" i="11"/>
  <c r="L19" i="11"/>
  <c r="K19" i="11"/>
  <c r="J19" i="11"/>
  <c r="I19" i="11"/>
  <c r="H19" i="11"/>
  <c r="G19" i="11"/>
  <c r="F19" i="11"/>
  <c r="E19" i="11"/>
  <c r="D19" i="11"/>
  <c r="C19" i="11"/>
  <c r="AH19"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E19" i="10"/>
  <c r="D19" i="10"/>
  <c r="C19" i="10"/>
  <c r="B30" i="34"/>
  <c r="B29" i="34"/>
  <c r="B16" i="34"/>
  <c r="B28" i="34"/>
  <c r="B27" i="34"/>
  <c r="B26" i="34"/>
  <c r="B25" i="34"/>
  <c r="B24" i="34"/>
  <c r="B23" i="34"/>
  <c r="B22" i="34"/>
  <c r="B21" i="34"/>
  <c r="B20" i="34"/>
  <c r="B18" i="34"/>
  <c r="B17" i="34"/>
  <c r="B15" i="34"/>
  <c r="B14" i="34"/>
  <c r="A1" i="32"/>
  <c r="A1" i="31"/>
  <c r="A1" i="30"/>
  <c r="A1" i="29"/>
  <c r="A1" i="28"/>
  <c r="A1" i="27"/>
  <c r="A1" i="26"/>
  <c r="A1" i="25"/>
  <c r="A1" i="24"/>
  <c r="A1" i="23"/>
  <c r="A1" i="22"/>
  <c r="A1" i="21"/>
  <c r="A1" i="20"/>
  <c r="A1" i="19"/>
  <c r="A1" i="18"/>
  <c r="A1" i="17"/>
  <c r="A1" i="16"/>
  <c r="A1" i="15"/>
  <c r="B13" i="34"/>
  <c r="B9" i="34"/>
  <c r="B8" i="34"/>
  <c r="B7" i="34"/>
  <c r="B6" i="34"/>
  <c r="B12" i="34"/>
  <c r="B11" i="34"/>
  <c r="B10" i="34"/>
  <c r="A1" i="14"/>
  <c r="A1" i="13"/>
  <c r="A1" i="12"/>
  <c r="A1" i="11"/>
  <c r="A1" i="10"/>
  <c r="A1" i="9"/>
  <c r="A1" i="8"/>
  <c r="B5" i="34"/>
  <c r="B4" i="34"/>
  <c r="A1" i="7"/>
  <c r="B19" i="32"/>
  <c r="B19" i="31"/>
  <c r="B19" i="30"/>
  <c r="B19" i="29"/>
  <c r="B19" i="28"/>
  <c r="B19" i="27"/>
  <c r="B19" i="26"/>
  <c r="B19" i="25"/>
  <c r="B15" i="24"/>
  <c r="B15" i="23"/>
  <c r="B15" i="22"/>
  <c r="B15" i="21"/>
  <c r="B15" i="20"/>
  <c r="B15" i="19"/>
  <c r="B15" i="18"/>
  <c r="B21" i="17"/>
  <c r="B15" i="16"/>
  <c r="B21" i="15"/>
  <c r="B19" i="14"/>
  <c r="B20" i="13"/>
  <c r="B19" i="12"/>
  <c r="B19" i="11"/>
  <c r="B19" i="10"/>
  <c r="AH19" i="9"/>
  <c r="AG19" i="9"/>
  <c r="AF19" i="9"/>
  <c r="AE19" i="9"/>
  <c r="AD19" i="9"/>
  <c r="AC19" i="9"/>
  <c r="AB19" i="9"/>
  <c r="AA19" i="9"/>
  <c r="Z19" i="9"/>
  <c r="Y19" i="9"/>
  <c r="X19" i="9"/>
  <c r="W19" i="9"/>
  <c r="V19" i="9"/>
  <c r="U19" i="9"/>
  <c r="T19" i="9"/>
  <c r="S19" i="9"/>
  <c r="R19" i="9"/>
  <c r="Q19" i="9"/>
  <c r="P19" i="9"/>
  <c r="O19" i="9"/>
  <c r="N19" i="9"/>
  <c r="M19" i="9"/>
  <c r="L19" i="9"/>
  <c r="K19" i="9"/>
  <c r="J19" i="9"/>
  <c r="I19" i="9"/>
  <c r="H19" i="9"/>
  <c r="G19" i="9"/>
  <c r="F19" i="9"/>
  <c r="E19" i="9"/>
  <c r="D19" i="9"/>
  <c r="C19" i="9"/>
  <c r="B19" i="9"/>
  <c r="AH19" i="8"/>
  <c r="AG19" i="8"/>
  <c r="AF19" i="8"/>
  <c r="AE19" i="8"/>
  <c r="AD19" i="8"/>
  <c r="AC19" i="8"/>
  <c r="AB19" i="8"/>
  <c r="AA19" i="8"/>
  <c r="Z19" i="8"/>
  <c r="Y19" i="8"/>
  <c r="X19" i="8"/>
  <c r="W19" i="8"/>
  <c r="V19" i="8"/>
  <c r="U19" i="8"/>
  <c r="T19" i="8"/>
  <c r="S19" i="8"/>
  <c r="R19" i="8"/>
  <c r="Q19" i="8"/>
  <c r="P19" i="8"/>
  <c r="O19" i="8"/>
  <c r="N19" i="8"/>
  <c r="M19" i="8"/>
  <c r="L19" i="8"/>
  <c r="K19" i="8"/>
  <c r="J19" i="8"/>
  <c r="I19" i="8"/>
  <c r="H19" i="8"/>
  <c r="G19" i="8"/>
  <c r="F19" i="8"/>
  <c r="E19" i="8"/>
  <c r="D19" i="8"/>
  <c r="C19" i="8"/>
  <c r="B19" i="8"/>
  <c r="AH13" i="7"/>
  <c r="AG13" i="7"/>
  <c r="AF13" i="7"/>
  <c r="AE13"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C13" i="7"/>
  <c r="B13" i="7"/>
  <c r="AH15" i="6"/>
  <c r="AG15" i="6"/>
  <c r="AF15" i="6"/>
  <c r="AE15" i="6"/>
  <c r="AD15" i="6"/>
  <c r="AC15" i="6"/>
  <c r="AB15" i="6"/>
  <c r="AA15" i="6"/>
  <c r="Z15" i="6"/>
  <c r="Y15" i="6"/>
  <c r="X15" i="6"/>
  <c r="W15" i="6"/>
  <c r="V15" i="6"/>
  <c r="U15" i="6"/>
  <c r="T15" i="6"/>
  <c r="S15" i="6"/>
  <c r="R15" i="6"/>
  <c r="Q15" i="6"/>
  <c r="P15" i="6"/>
  <c r="O15" i="6"/>
  <c r="N15" i="6"/>
  <c r="M15" i="6"/>
  <c r="L15" i="6"/>
  <c r="K15" i="6"/>
  <c r="J15" i="6"/>
  <c r="I15" i="6"/>
  <c r="H15" i="6"/>
  <c r="G15" i="6"/>
  <c r="F15" i="6"/>
  <c r="E15" i="6"/>
  <c r="D15" i="6"/>
  <c r="C15" i="6"/>
  <c r="B15" i="6"/>
  <c r="A1" i="6"/>
</calcChain>
</file>

<file path=xl/sharedStrings.xml><?xml version="1.0" encoding="utf-8"?>
<sst xmlns="http://schemas.openxmlformats.org/spreadsheetml/2006/main" count="12418" uniqueCount="919">
  <si>
    <t/>
  </si>
  <si>
    <t>Total/%</t>
  </si>
  <si>
    <t>Female</t>
  </si>
  <si>
    <t>Male</t>
  </si>
  <si>
    <t>18-24</t>
  </si>
  <si>
    <t>25-44</t>
  </si>
  <si>
    <t>45-64</t>
  </si>
  <si>
    <t>65+</t>
  </si>
  <si>
    <t>ABC1</t>
  </si>
  <si>
    <t>C2DE</t>
  </si>
  <si>
    <t>Alliance</t>
  </si>
  <si>
    <t>DUP</t>
  </si>
  <si>
    <t>Green</t>
  </si>
  <si>
    <t>Nonvote</t>
  </si>
  <si>
    <t>SDLP</t>
  </si>
  <si>
    <t>UUP</t>
  </si>
  <si>
    <t>Catholic</t>
  </si>
  <si>
    <t>No Religion</t>
  </si>
  <si>
    <t>Other</t>
  </si>
  <si>
    <t>Protestant</t>
  </si>
  <si>
    <t>Leave</t>
  </si>
  <si>
    <t>Non-vote</t>
  </si>
  <si>
    <t>Remain</t>
  </si>
  <si>
    <t>Unweighted</t>
  </si>
  <si>
    <t>2348</t>
  </si>
  <si>
    <t>552</t>
  </si>
  <si>
    <t>1796</t>
  </si>
  <si>
    <t>112</t>
  </si>
  <si>
    <t>803</t>
  </si>
  <si>
    <t>1109</t>
  </si>
  <si>
    <t>324</t>
  </si>
  <si>
    <t>1182</t>
  </si>
  <si>
    <t>606</t>
  </si>
  <si>
    <t>560</t>
  </si>
  <si>
    <t>1294</t>
  </si>
  <si>
    <t>302</t>
  </si>
  <si>
    <t>473</t>
  </si>
  <si>
    <t>279</t>
  </si>
  <si>
    <t>584</t>
  </si>
  <si>
    <t>294</t>
  </si>
  <si>
    <t>122</t>
  </si>
  <si>
    <t>133</t>
  </si>
  <si>
    <t>50</t>
  </si>
  <si>
    <t>39</t>
  </si>
  <si>
    <t>68</t>
  </si>
  <si>
    <t>217</t>
  </si>
  <si>
    <t>603</t>
  </si>
  <si>
    <t>44</t>
  </si>
  <si>
    <t>194</t>
  </si>
  <si>
    <t>404</t>
  </si>
  <si>
    <t>551</t>
  </si>
  <si>
    <t>400</t>
  </si>
  <si>
    <t>554</t>
  </si>
  <si>
    <t>993</t>
  </si>
  <si>
    <t>435</t>
  </si>
  <si>
    <t>64</t>
  </si>
  <si>
    <t>856</t>
  </si>
  <si>
    <t>575</t>
  </si>
  <si>
    <t>179</t>
  </si>
  <si>
    <t>14</t>
  </si>
  <si>
    <t>1580</t>
  </si>
  <si>
    <t>Weighted</t>
  </si>
  <si>
    <t>2390</t>
  </si>
  <si>
    <t>1230</t>
  </si>
  <si>
    <t>1160</t>
  </si>
  <si>
    <t>235</t>
  </si>
  <si>
    <t>830</t>
  </si>
  <si>
    <t>815</t>
  </si>
  <si>
    <t>510</t>
  </si>
  <si>
    <t>884</t>
  </si>
  <si>
    <t>979</t>
  </si>
  <si>
    <t>527</t>
  </si>
  <si>
    <t>1256</t>
  </si>
  <si>
    <t>275</t>
  </si>
  <si>
    <t>562</t>
  </si>
  <si>
    <t>298</t>
  </si>
  <si>
    <t>204</t>
  </si>
  <si>
    <t>630</t>
  </si>
  <si>
    <t>51</t>
  </si>
  <si>
    <t>116</t>
  </si>
  <si>
    <t>49</t>
  </si>
  <si>
    <t>40</t>
  </si>
  <si>
    <t>86</t>
  </si>
  <si>
    <t>266</t>
  </si>
  <si>
    <t>626</t>
  </si>
  <si>
    <t>36</t>
  </si>
  <si>
    <t>289</t>
  </si>
  <si>
    <t>167</t>
  </si>
  <si>
    <t>598</t>
  </si>
  <si>
    <t>889</t>
  </si>
  <si>
    <t>501</t>
  </si>
  <si>
    <t>24</t>
  </si>
  <si>
    <t>976</t>
  </si>
  <si>
    <t>986</t>
  </si>
  <si>
    <t>149</t>
  </si>
  <si>
    <t>9</t>
  </si>
  <si>
    <t>1246</t>
  </si>
  <si>
    <t>685</t>
  </si>
  <si>
    <t>311</t>
  </si>
  <si>
    <t>374</t>
  </si>
  <si>
    <t>62</t>
  </si>
  <si>
    <t>307</t>
  </si>
  <si>
    <t>214</t>
  </si>
  <si>
    <t>102</t>
  </si>
  <si>
    <t>312</t>
  </si>
  <si>
    <t>287</t>
  </si>
  <si>
    <t>92</t>
  </si>
  <si>
    <t>18</t>
  </si>
  <si>
    <t>1</t>
  </si>
  <si>
    <t>7</t>
  </si>
  <si>
    <t>27</t>
  </si>
  <si>
    <t>13</t>
  </si>
  <si>
    <t>17</t>
  </si>
  <si>
    <t>3</t>
  </si>
  <si>
    <t>98</t>
  </si>
  <si>
    <t>5</t>
  </si>
  <si>
    <t>0</t>
  </si>
  <si>
    <t>190</t>
  </si>
  <si>
    <t>4</t>
  </si>
  <si>
    <t>581</t>
  </si>
  <si>
    <t>96</t>
  </si>
  <si>
    <t>60</t>
  </si>
  <si>
    <t>63</t>
  </si>
  <si>
    <t>29%</t>
  </si>
  <si>
    <t>25%</t>
  </si>
  <si>
    <t>32%</t>
  </si>
  <si>
    <t>26%</t>
  </si>
  <si>
    <t>37%</t>
  </si>
  <si>
    <t>20%</t>
  </si>
  <si>
    <t>35%</t>
  </si>
  <si>
    <t>16%</t>
  </si>
  <si>
    <t>22%</t>
  </si>
  <si>
    <t>33%</t>
  </si>
  <si>
    <t>45%</t>
  </si>
  <si>
    <t>9%</t>
  </si>
  <si>
    <t>0%</t>
  </si>
  <si>
    <t>14%</t>
  </si>
  <si>
    <t>23%</t>
  </si>
  <si>
    <t>27%</t>
  </si>
  <si>
    <t>42%</t>
  </si>
  <si>
    <t>3%</t>
  </si>
  <si>
    <t>15%</t>
  </si>
  <si>
    <t>11%</t>
  </si>
  <si>
    <t>1%</t>
  </si>
  <si>
    <t>90%</t>
  </si>
  <si>
    <t>65%</t>
  </si>
  <si>
    <t>19%</t>
  </si>
  <si>
    <t>12%</t>
  </si>
  <si>
    <t>6%</t>
  </si>
  <si>
    <t>240</t>
  </si>
  <si>
    <t>335</t>
  </si>
  <si>
    <t>41</t>
  </si>
  <si>
    <t>187</t>
  </si>
  <si>
    <t>126</t>
  </si>
  <si>
    <t>255</t>
  </si>
  <si>
    <t>130</t>
  </si>
  <si>
    <t>333</t>
  </si>
  <si>
    <t>69</t>
  </si>
  <si>
    <t>282</t>
  </si>
  <si>
    <t>37</t>
  </si>
  <si>
    <t>2</t>
  </si>
  <si>
    <t>12</t>
  </si>
  <si>
    <t>148</t>
  </si>
  <si>
    <t>10</t>
  </si>
  <si>
    <t>239</t>
  </si>
  <si>
    <t>320</t>
  </si>
  <si>
    <t>34</t>
  </si>
  <si>
    <t>384</t>
  </si>
  <si>
    <t>30</t>
  </si>
  <si>
    <t>159</t>
  </si>
  <si>
    <t>24%</t>
  </si>
  <si>
    <t>17%</t>
  </si>
  <si>
    <t>13%</t>
  </si>
  <si>
    <t>21%</t>
  </si>
  <si>
    <t>34%</t>
  </si>
  <si>
    <t>43%</t>
  </si>
  <si>
    <t>51%</t>
  </si>
  <si>
    <t>40%</t>
  </si>
  <si>
    <t>49%</t>
  </si>
  <si>
    <t>4%</t>
  </si>
  <si>
    <t>41%</t>
  </si>
  <si>
    <t>39%</t>
  </si>
  <si>
    <t>414</t>
  </si>
  <si>
    <t>247</t>
  </si>
  <si>
    <t>168</t>
  </si>
  <si>
    <t>77</t>
  </si>
  <si>
    <t>80</t>
  </si>
  <si>
    <t>158</t>
  </si>
  <si>
    <t>99</t>
  </si>
  <si>
    <t>76</t>
  </si>
  <si>
    <t>223</t>
  </si>
  <si>
    <t>115</t>
  </si>
  <si>
    <t>244</t>
  </si>
  <si>
    <t>32</t>
  </si>
  <si>
    <t>110</t>
  </si>
  <si>
    <t>29</t>
  </si>
  <si>
    <t>16</t>
  </si>
  <si>
    <t>6</t>
  </si>
  <si>
    <t>21</t>
  </si>
  <si>
    <t>48</t>
  </si>
  <si>
    <t>22</t>
  </si>
  <si>
    <t>11</t>
  </si>
  <si>
    <t>15</t>
  </si>
  <si>
    <t>87</t>
  </si>
  <si>
    <t>309</t>
  </si>
  <si>
    <t>329</t>
  </si>
  <si>
    <t>66</t>
  </si>
  <si>
    <t>10%</t>
  </si>
  <si>
    <t>8%</t>
  </si>
  <si>
    <t>7%</t>
  </si>
  <si>
    <t>2%</t>
  </si>
  <si>
    <t>5%</t>
  </si>
  <si>
    <t>184</t>
  </si>
  <si>
    <t>91</t>
  </si>
  <si>
    <t>19</t>
  </si>
  <si>
    <t>93</t>
  </si>
  <si>
    <t>72</t>
  </si>
  <si>
    <t>113</t>
  </si>
  <si>
    <t>144</t>
  </si>
  <si>
    <t>33</t>
  </si>
  <si>
    <t>65</t>
  </si>
  <si>
    <t>8</t>
  </si>
  <si>
    <t>104</t>
  </si>
  <si>
    <t>42</t>
  </si>
  <si>
    <t>173</t>
  </si>
  <si>
    <t>174</t>
  </si>
  <si>
    <t>35</t>
  </si>
  <si>
    <t>227</t>
  </si>
  <si>
    <t>18%</t>
  </si>
  <si>
    <t>38%</t>
  </si>
  <si>
    <t>268</t>
  </si>
  <si>
    <t>181</t>
  </si>
  <si>
    <t>31</t>
  </si>
  <si>
    <t>89</t>
  </si>
  <si>
    <t>88</t>
  </si>
  <si>
    <t>61</t>
  </si>
  <si>
    <t>81</t>
  </si>
  <si>
    <t>57</t>
  </si>
  <si>
    <t>20</t>
  </si>
  <si>
    <t>58</t>
  </si>
  <si>
    <t>23</t>
  </si>
  <si>
    <t>131</t>
  </si>
  <si>
    <t>128</t>
  </si>
  <si>
    <t>28%</t>
  </si>
  <si>
    <t>52</t>
  </si>
  <si>
    <t>46</t>
  </si>
  <si>
    <t>83</t>
  </si>
  <si>
    <t>54</t>
  </si>
  <si>
    <t>59</t>
  </si>
  <si>
    <t>45</t>
  </si>
  <si>
    <t>94</t>
  </si>
  <si>
    <t>Other %</t>
  </si>
  <si>
    <t>Gender</t>
  </si>
  <si>
    <t>Identity1</t>
  </si>
  <si>
    <t>2391</t>
  </si>
  <si>
    <t>1231</t>
  </si>
  <si>
    <t>234</t>
  </si>
  <si>
    <t>832</t>
  </si>
  <si>
    <t>814</t>
  </si>
  <si>
    <t>509</t>
  </si>
  <si>
    <t>885</t>
  </si>
  <si>
    <t>980</t>
  </si>
  <si>
    <t>525</t>
  </si>
  <si>
    <t>563</t>
  </si>
  <si>
    <t>297</t>
  </si>
  <si>
    <t>114</t>
  </si>
  <si>
    <t>84</t>
  </si>
  <si>
    <t>267</t>
  </si>
  <si>
    <t>623</t>
  </si>
  <si>
    <t>887</t>
  </si>
  <si>
    <t>978</t>
  </si>
  <si>
    <t>985</t>
  </si>
  <si>
    <t>146</t>
  </si>
  <si>
    <t>1248</t>
  </si>
  <si>
    <t>212</t>
  </si>
  <si>
    <t>97</t>
  </si>
  <si>
    <t>106</t>
  </si>
  <si>
    <t>25</t>
  </si>
  <si>
    <t>140</t>
  </si>
  <si>
    <t>175</t>
  </si>
  <si>
    <t>103</t>
  </si>
  <si>
    <t>38</t>
  </si>
  <si>
    <t>78</t>
  </si>
  <si>
    <t>171</t>
  </si>
  <si>
    <t>105</t>
  </si>
  <si>
    <t>70</t>
  </si>
  <si>
    <t>73</t>
  </si>
  <si>
    <t>26</t>
  </si>
  <si>
    <t>30%</t>
  </si>
  <si>
    <t>164</t>
  </si>
  <si>
    <t>43</t>
  </si>
  <si>
    <t>90</t>
  </si>
  <si>
    <t>153</t>
  </si>
  <si>
    <t>75</t>
  </si>
  <si>
    <t>151</t>
  </si>
  <si>
    <t>56</t>
  </si>
  <si>
    <t>147</t>
  </si>
  <si>
    <t>67</t>
  </si>
  <si>
    <t>55</t>
  </si>
  <si>
    <t>138</t>
  </si>
  <si>
    <t>101</t>
  </si>
  <si>
    <t>137</t>
  </si>
  <si>
    <t>136</t>
  </si>
  <si>
    <t>71</t>
  </si>
  <si>
    <t>53</t>
  </si>
  <si>
    <t>46%</t>
  </si>
  <si>
    <t>79</t>
  </si>
  <si>
    <t>47</t>
  </si>
  <si>
    <t>95</t>
  </si>
  <si>
    <t>119</t>
  </si>
  <si>
    <t>85</t>
  </si>
  <si>
    <t>28</t>
  </si>
  <si>
    <t>36%</t>
  </si>
  <si>
    <t>31%</t>
  </si>
  <si>
    <t>831</t>
  </si>
  <si>
    <t>528</t>
  </si>
  <si>
    <t>1255</t>
  </si>
  <si>
    <t>274</t>
  </si>
  <si>
    <t>629</t>
  </si>
  <si>
    <t>625</t>
  </si>
  <si>
    <t>288</t>
  </si>
  <si>
    <t>166</t>
  </si>
  <si>
    <t>523</t>
  </si>
  <si>
    <t>888</t>
  </si>
  <si>
    <t>1247</t>
  </si>
  <si>
    <t>419</t>
  </si>
  <si>
    <t>421</t>
  </si>
  <si>
    <t>313</t>
  </si>
  <si>
    <t>264</t>
  </si>
  <si>
    <t>213</t>
  </si>
  <si>
    <t>375</t>
  </si>
  <si>
    <t>221</t>
  </si>
  <si>
    <t>350</t>
  </si>
  <si>
    <t>624</t>
  </si>
  <si>
    <t>53%</t>
  </si>
  <si>
    <t>52%</t>
  </si>
  <si>
    <t>61%</t>
  </si>
  <si>
    <t>48%</t>
  </si>
  <si>
    <t>59%</t>
  </si>
  <si>
    <t>74%</t>
  </si>
  <si>
    <t>77%</t>
  </si>
  <si>
    <t>50%</t>
  </si>
  <si>
    <t>82%</t>
  </si>
  <si>
    <t>71%</t>
  </si>
  <si>
    <t>58%</t>
  </si>
  <si>
    <t>47%</t>
  </si>
  <si>
    <t>63%</t>
  </si>
  <si>
    <t>54%</t>
  </si>
  <si>
    <t>55%</t>
  </si>
  <si>
    <t>78%</t>
  </si>
  <si>
    <t>322</t>
  </si>
  <si>
    <t>241</t>
  </si>
  <si>
    <t>176</t>
  </si>
  <si>
    <t>186</t>
  </si>
  <si>
    <t>108</t>
  </si>
  <si>
    <t>236</t>
  </si>
  <si>
    <t>238</t>
  </si>
  <si>
    <t>127</t>
  </si>
  <si>
    <t>225</t>
  </si>
  <si>
    <t>257</t>
  </si>
  <si>
    <t>303</t>
  </si>
  <si>
    <t>132</t>
  </si>
  <si>
    <t>120</t>
  </si>
  <si>
    <t>139</t>
  </si>
  <si>
    <t>165</t>
  </si>
  <si>
    <t>124</t>
  </si>
  <si>
    <t>74</t>
  </si>
  <si>
    <t>155</t>
  </si>
  <si>
    <t>451</t>
  </si>
  <si>
    <t>524</t>
  </si>
  <si>
    <t>Part of the UNITED KINGDOM</t>
  </si>
  <si>
    <t>1108</t>
  </si>
  <si>
    <t>531</t>
  </si>
  <si>
    <t>578</t>
  </si>
  <si>
    <t>332</t>
  </si>
  <si>
    <t>401</t>
  </si>
  <si>
    <t>249</t>
  </si>
  <si>
    <t>295</t>
  </si>
  <si>
    <t>526</t>
  </si>
  <si>
    <t>278</t>
  </si>
  <si>
    <t>595</t>
  </si>
  <si>
    <t>82</t>
  </si>
  <si>
    <t>248</t>
  </si>
  <si>
    <t>633</t>
  </si>
  <si>
    <t>867</t>
  </si>
  <si>
    <t>849</t>
  </si>
  <si>
    <t>215</t>
  </si>
  <si>
    <t>Part of the UNITED KINGDOM %</t>
  </si>
  <si>
    <t>95%</t>
  </si>
  <si>
    <t>96%</t>
  </si>
  <si>
    <t>86%</t>
  </si>
  <si>
    <t>76%</t>
  </si>
  <si>
    <t>89%</t>
  </si>
  <si>
    <t>Part of a UNITED IRELAND</t>
  </si>
  <si>
    <t>1035</t>
  </si>
  <si>
    <t>506</t>
  </si>
  <si>
    <t>420</t>
  </si>
  <si>
    <t>339</t>
  </si>
  <si>
    <t>477</t>
  </si>
  <si>
    <t>394</t>
  </si>
  <si>
    <t>484</t>
  </si>
  <si>
    <t>250</t>
  </si>
  <si>
    <t>198</t>
  </si>
  <si>
    <t>379</t>
  </si>
  <si>
    <t>759</t>
  </si>
  <si>
    <t>226</t>
  </si>
  <si>
    <t>Part of a UNITED IRELAND %</t>
  </si>
  <si>
    <t>44%</t>
  </si>
  <si>
    <t>84%</t>
  </si>
  <si>
    <t>85%</t>
  </si>
  <si>
    <t>62%</t>
  </si>
  <si>
    <t>68%</t>
  </si>
  <si>
    <t>Don't know/Not sure(currently) - But I would vote</t>
  </si>
  <si>
    <t>245</t>
  </si>
  <si>
    <t>170</t>
  </si>
  <si>
    <t>183</t>
  </si>
  <si>
    <t>Don't know/Not sure(currently) - But I would vote %</t>
  </si>
  <si>
    <t>None - I wouldn't vote/I would spoil my vote</t>
  </si>
  <si>
    <t>None - I wouldn't vote/I would spoil my vote %</t>
  </si>
  <si>
    <t>1159</t>
  </si>
  <si>
    <t>290</t>
  </si>
  <si>
    <t>975</t>
  </si>
  <si>
    <t>SHOULD BE a Referendum within the next 5 years</t>
  </si>
  <si>
    <t>1200</t>
  </si>
  <si>
    <t>567</t>
  </si>
  <si>
    <t>534</t>
  </si>
  <si>
    <t>460</t>
  </si>
  <si>
    <t>206</t>
  </si>
  <si>
    <t>593</t>
  </si>
  <si>
    <t>150</t>
  </si>
  <si>
    <t>182</t>
  </si>
  <si>
    <t>201</t>
  </si>
  <si>
    <t>602</t>
  </si>
  <si>
    <t>382</t>
  </si>
  <si>
    <t>143</t>
  </si>
  <si>
    <t>513</t>
  </si>
  <si>
    <t>778</t>
  </si>
  <si>
    <t>154</t>
  </si>
  <si>
    <t>933</t>
  </si>
  <si>
    <t>SHOULD BE a Referendum within the next 5 years %</t>
  </si>
  <si>
    <t>57%</t>
  </si>
  <si>
    <t>60%</t>
  </si>
  <si>
    <t>69%</t>
  </si>
  <si>
    <t>75%</t>
  </si>
  <si>
    <t>98%</t>
  </si>
  <si>
    <t>88%</t>
  </si>
  <si>
    <t>73%</t>
  </si>
  <si>
    <t>SHOULD NOT BE a Referendum within the next 5 years</t>
  </si>
  <si>
    <t>1074</t>
  </si>
  <si>
    <t>529</t>
  </si>
  <si>
    <t>545</t>
  </si>
  <si>
    <t>121</t>
  </si>
  <si>
    <t>321</t>
  </si>
  <si>
    <t>396</t>
  </si>
  <si>
    <t>483</t>
  </si>
  <si>
    <t>285</t>
  </si>
  <si>
    <t>592</t>
  </si>
  <si>
    <t>232</t>
  </si>
  <si>
    <t>399</t>
  </si>
  <si>
    <t>802</t>
  </si>
  <si>
    <t>790</t>
  </si>
  <si>
    <t>243</t>
  </si>
  <si>
    <t>SHOULD NOT BE a Referendum within the next 5 years %</t>
  </si>
  <si>
    <t>80%</t>
  </si>
  <si>
    <t>67%</t>
  </si>
  <si>
    <t>92%</t>
  </si>
  <si>
    <t>56%</t>
  </si>
  <si>
    <t>Don't know/Not sure</t>
  </si>
  <si>
    <t>Don't know/Not sure %</t>
  </si>
  <si>
    <t>1161</t>
  </si>
  <si>
    <t>813</t>
  </si>
  <si>
    <t>299</t>
  </si>
  <si>
    <t>265</t>
  </si>
  <si>
    <t>890</t>
  </si>
  <si>
    <t>I would be very pleased</t>
  </si>
  <si>
    <t>774</t>
  </si>
  <si>
    <t>368</t>
  </si>
  <si>
    <t>406</t>
  </si>
  <si>
    <t>263</t>
  </si>
  <si>
    <t>361</t>
  </si>
  <si>
    <t>277</t>
  </si>
  <si>
    <t>358</t>
  </si>
  <si>
    <t>177</t>
  </si>
  <si>
    <t>142</t>
  </si>
  <si>
    <t>135</t>
  </si>
  <si>
    <t>466</t>
  </si>
  <si>
    <t>632</t>
  </si>
  <si>
    <t>I would be very pleased %</t>
  </si>
  <si>
    <t>I would be very upset</t>
  </si>
  <si>
    <t>732</t>
  </si>
  <si>
    <t>411</t>
  </si>
  <si>
    <t>192</t>
  </si>
  <si>
    <t>197</t>
  </si>
  <si>
    <t>334</t>
  </si>
  <si>
    <t>200</t>
  </si>
  <si>
    <t>408</t>
  </si>
  <si>
    <t>253</t>
  </si>
  <si>
    <t>472</t>
  </si>
  <si>
    <t>587</t>
  </si>
  <si>
    <t>129</t>
  </si>
  <si>
    <t>I would be very upset %</t>
  </si>
  <si>
    <t>314</t>
  </si>
  <si>
    <t>209</t>
  </si>
  <si>
    <t>109</t>
  </si>
  <si>
    <t>118</t>
  </si>
  <si>
    <t>163</t>
  </si>
  <si>
    <t>I would be mildly upset</t>
  </si>
  <si>
    <t>125</t>
  </si>
  <si>
    <t>107</t>
  </si>
  <si>
    <t>152</t>
  </si>
  <si>
    <t>I would be mildly upset %</t>
  </si>
  <si>
    <t>I would be mildly pleased</t>
  </si>
  <si>
    <t>188</t>
  </si>
  <si>
    <t>117</t>
  </si>
  <si>
    <t>123</t>
  </si>
  <si>
    <t>205</t>
  </si>
  <si>
    <t>I would be mildly pleased %</t>
  </si>
  <si>
    <t>628</t>
  </si>
  <si>
    <t>502</t>
  </si>
  <si>
    <t>840</t>
  </si>
  <si>
    <t>456</t>
  </si>
  <si>
    <t>337</t>
  </si>
  <si>
    <t>195</t>
  </si>
  <si>
    <t>222</t>
  </si>
  <si>
    <t>397</t>
  </si>
  <si>
    <t>468</t>
  </si>
  <si>
    <t>485</t>
  </si>
  <si>
    <t>284</t>
  </si>
  <si>
    <t>544</t>
  </si>
  <si>
    <t>679</t>
  </si>
  <si>
    <t>695</t>
  </si>
  <si>
    <t>70%</t>
  </si>
  <si>
    <t>697</t>
  </si>
  <si>
    <t>251</t>
  </si>
  <si>
    <t>224</t>
  </si>
  <si>
    <t>156</t>
  </si>
  <si>
    <t>280</t>
  </si>
  <si>
    <t>254</t>
  </si>
  <si>
    <t>417</t>
  </si>
  <si>
    <t>511</t>
  </si>
  <si>
    <t>442</t>
  </si>
  <si>
    <t>185</t>
  </si>
  <si>
    <t>189</t>
  </si>
  <si>
    <t>180</t>
  </si>
  <si>
    <t>301</t>
  </si>
  <si>
    <t>354</t>
  </si>
  <si>
    <t>208</t>
  </si>
  <si>
    <t>237</t>
  </si>
  <si>
    <t>708</t>
  </si>
  <si>
    <t>393</t>
  </si>
  <si>
    <t>296</t>
  </si>
  <si>
    <t>191</t>
  </si>
  <si>
    <t>343</t>
  </si>
  <si>
    <t>395</t>
  </si>
  <si>
    <t>161</t>
  </si>
  <si>
    <t>573</t>
  </si>
  <si>
    <t>577</t>
  </si>
  <si>
    <t>698</t>
  </si>
  <si>
    <t>409</t>
  </si>
  <si>
    <t>169</t>
  </si>
  <si>
    <t>292</t>
  </si>
  <si>
    <t>258</t>
  </si>
  <si>
    <t>387</t>
  </si>
  <si>
    <t>145</t>
  </si>
  <si>
    <t>218</t>
  </si>
  <si>
    <t>362</t>
  </si>
  <si>
    <t>160</t>
  </si>
  <si>
    <t>475</t>
  </si>
  <si>
    <t>465</t>
  </si>
  <si>
    <t>100</t>
  </si>
  <si>
    <t>369</t>
  </si>
  <si>
    <t>199</t>
  </si>
  <si>
    <t>162</t>
  </si>
  <si>
    <t>2389</t>
  </si>
  <si>
    <t>508</t>
  </si>
  <si>
    <t>203</t>
  </si>
  <si>
    <t>1245</t>
  </si>
  <si>
    <t>971</t>
  </si>
  <si>
    <t>448</t>
  </si>
  <si>
    <t>366</t>
  </si>
  <si>
    <t>480</t>
  </si>
  <si>
    <t>540</t>
  </si>
  <si>
    <t>571</t>
  </si>
  <si>
    <t>631</t>
  </si>
  <si>
    <t>792</t>
  </si>
  <si>
    <t>769</t>
  </si>
  <si>
    <t>91%</t>
  </si>
  <si>
    <t>81%</t>
  </si>
  <si>
    <t>964</t>
  </si>
  <si>
    <t>492</t>
  </si>
  <si>
    <t>441</t>
  </si>
  <si>
    <t>141</t>
  </si>
  <si>
    <t>437</t>
  </si>
  <si>
    <t>590</t>
  </si>
  <si>
    <t>728</t>
  </si>
  <si>
    <t>789</t>
  </si>
  <si>
    <t>94%</t>
  </si>
  <si>
    <t>1162</t>
  </si>
  <si>
    <t>500</t>
  </si>
  <si>
    <t>Very likely</t>
  </si>
  <si>
    <t>727</t>
  </si>
  <si>
    <t>365</t>
  </si>
  <si>
    <t>270</t>
  </si>
  <si>
    <t>446</t>
  </si>
  <si>
    <t>211</t>
  </si>
  <si>
    <t>378</t>
  </si>
  <si>
    <t>503</t>
  </si>
  <si>
    <t>Very likely %</t>
  </si>
  <si>
    <t>72%</t>
  </si>
  <si>
    <t>Quite likely</t>
  </si>
  <si>
    <t>707</t>
  </si>
  <si>
    <t>157</t>
  </si>
  <si>
    <t>202</t>
  </si>
  <si>
    <t>193</t>
  </si>
  <si>
    <t>469</t>
  </si>
  <si>
    <t>Quite likely %</t>
  </si>
  <si>
    <t>Quite unlikely</t>
  </si>
  <si>
    <t>498</t>
  </si>
  <si>
    <t>381</t>
  </si>
  <si>
    <t>392</t>
  </si>
  <si>
    <t>Quite unlikely %</t>
  </si>
  <si>
    <t>Very unlikely</t>
  </si>
  <si>
    <t>Very unlikely %</t>
  </si>
  <si>
    <t>Neither likely nor unlikely</t>
  </si>
  <si>
    <t>Neither likely nor unlikely %</t>
  </si>
  <si>
    <t>1229</t>
  </si>
  <si>
    <t>1163</t>
  </si>
  <si>
    <t>478</t>
  </si>
  <si>
    <t>418</t>
  </si>
  <si>
    <t>429</t>
  </si>
  <si>
    <t>504</t>
  </si>
  <si>
    <t>230</t>
  </si>
  <si>
    <t>459</t>
  </si>
  <si>
    <t>345</t>
  </si>
  <si>
    <t>256</t>
  </si>
  <si>
    <t>687</t>
  </si>
  <si>
    <t>681</t>
  </si>
  <si>
    <t>64%</t>
  </si>
  <si>
    <t>622</t>
  </si>
  <si>
    <t>210</t>
  </si>
  <si>
    <t>346</t>
  </si>
  <si>
    <t>178</t>
  </si>
  <si>
    <t>306</t>
  </si>
  <si>
    <t>883</t>
  </si>
  <si>
    <t>261</t>
  </si>
  <si>
    <t>326</t>
  </si>
  <si>
    <t>172</t>
  </si>
  <si>
    <t>293</t>
  </si>
  <si>
    <t>283</t>
  </si>
  <si>
    <t>341</t>
  </si>
  <si>
    <t>476</t>
  </si>
  <si>
    <t>570</t>
  </si>
  <si>
    <t>259</t>
  </si>
  <si>
    <t>252</t>
  </si>
  <si>
    <t>305</t>
  </si>
  <si>
    <t>228</t>
  </si>
  <si>
    <t>317</t>
  </si>
  <si>
    <t>271</t>
  </si>
  <si>
    <t>269</t>
  </si>
  <si>
    <t>Irish, not British</t>
  </si>
  <si>
    <t>827</t>
  </si>
  <si>
    <t>349</t>
  </si>
  <si>
    <t>273</t>
  </si>
  <si>
    <t>363</t>
  </si>
  <si>
    <t>344</t>
  </si>
  <si>
    <t>356</t>
  </si>
  <si>
    <t>474</t>
  </si>
  <si>
    <t>663</t>
  </si>
  <si>
    <t>672</t>
  </si>
  <si>
    <t>Irish, not British %</t>
  </si>
  <si>
    <t>British, not Irish</t>
  </si>
  <si>
    <t>454</t>
  </si>
  <si>
    <t>British, not Irish %</t>
  </si>
  <si>
    <t>More British than Irish</t>
  </si>
  <si>
    <t>134</t>
  </si>
  <si>
    <t>More British than Irish %</t>
  </si>
  <si>
    <t>Equally Irish and British</t>
  </si>
  <si>
    <t>196</t>
  </si>
  <si>
    <t>Equally Irish and British %</t>
  </si>
  <si>
    <t>More Irish than British</t>
  </si>
  <si>
    <t>More Irish than British %</t>
  </si>
  <si>
    <t>BETTER</t>
  </si>
  <si>
    <t>1066</t>
  </si>
  <si>
    <t>433</t>
  </si>
  <si>
    <t>348</t>
  </si>
  <si>
    <t>464</t>
  </si>
  <si>
    <t>556</t>
  </si>
  <si>
    <t>352</t>
  </si>
  <si>
    <t>738</t>
  </si>
  <si>
    <t>841</t>
  </si>
  <si>
    <t>BETTER %</t>
  </si>
  <si>
    <t>83%</t>
  </si>
  <si>
    <t>It would not have made much difference either way</t>
  </si>
  <si>
    <t>712</t>
  </si>
  <si>
    <t>391</t>
  </si>
  <si>
    <t>216</t>
  </si>
  <si>
    <t>231</t>
  </si>
  <si>
    <t>432</t>
  </si>
  <si>
    <t>383</t>
  </si>
  <si>
    <t>It would not have made much difference either way %</t>
  </si>
  <si>
    <t>WORSE</t>
  </si>
  <si>
    <t>219</t>
  </si>
  <si>
    <t>385</t>
  </si>
  <si>
    <t>455</t>
  </si>
  <si>
    <t>WORSE %</t>
  </si>
  <si>
    <t>2388</t>
  </si>
  <si>
    <t>Equally by the NI and Irish governments</t>
  </si>
  <si>
    <t>776</t>
  </si>
  <si>
    <t>434</t>
  </si>
  <si>
    <t>286</t>
  </si>
  <si>
    <t>260</t>
  </si>
  <si>
    <t>555</t>
  </si>
  <si>
    <t>Equally by the NI and Irish governments %</t>
  </si>
  <si>
    <t>Mostly made by the NI Government in Belfast</t>
  </si>
  <si>
    <t>636</t>
  </si>
  <si>
    <t>272</t>
  </si>
  <si>
    <t>Mostly made by the NI Government in Belfast %</t>
  </si>
  <si>
    <t>Equally by the NI and UK governments</t>
  </si>
  <si>
    <t>233</t>
  </si>
  <si>
    <t>323</t>
  </si>
  <si>
    <t>Equally by the NI and UK governments %</t>
  </si>
  <si>
    <t>Mostly made by the UK government in London</t>
  </si>
  <si>
    <t>338</t>
  </si>
  <si>
    <t>Mostly made by the UK government in London %</t>
  </si>
  <si>
    <t>Mostly made by the Irish government in Dublin</t>
  </si>
  <si>
    <t>Mostly made by the Irish government in Dublin %</t>
  </si>
  <si>
    <t>Equally by the UK and Irish governments</t>
  </si>
  <si>
    <t>Equally by the UK and Irish governments %</t>
  </si>
  <si>
    <t>1257</t>
  </si>
  <si>
    <t>Remain in the EU</t>
  </si>
  <si>
    <t>1463</t>
  </si>
  <si>
    <t>795</t>
  </si>
  <si>
    <t>668</t>
  </si>
  <si>
    <t>458</t>
  </si>
  <si>
    <t>638</t>
  </si>
  <si>
    <t>726</t>
  </si>
  <si>
    <t>359</t>
  </si>
  <si>
    <t>425</t>
  </si>
  <si>
    <t>805</t>
  </si>
  <si>
    <t>291</t>
  </si>
  <si>
    <t>1187</t>
  </si>
  <si>
    <t>Remain in the EU %</t>
  </si>
  <si>
    <t>Leave the EU</t>
  </si>
  <si>
    <t>857</t>
  </si>
  <si>
    <t>336</t>
  </si>
  <si>
    <t>246</t>
  </si>
  <si>
    <t>491</t>
  </si>
  <si>
    <t>300</t>
  </si>
  <si>
    <t>639</t>
  </si>
  <si>
    <t>Leave the EU %</t>
  </si>
  <si>
    <t>977</t>
  </si>
  <si>
    <t>In favour of joining the EU</t>
  </si>
  <si>
    <t>1361</t>
  </si>
  <si>
    <t>591</t>
  </si>
  <si>
    <t>670</t>
  </si>
  <si>
    <t>229</t>
  </si>
  <si>
    <t>1123</t>
  </si>
  <si>
    <t>In favour of joining the EU %</t>
  </si>
  <si>
    <t>66%</t>
  </si>
  <si>
    <t>Against joining the EU</t>
  </si>
  <si>
    <t>906</t>
  </si>
  <si>
    <t>486</t>
  </si>
  <si>
    <t>412</t>
  </si>
  <si>
    <t>519</t>
  </si>
  <si>
    <t>688</t>
  </si>
  <si>
    <t>811</t>
  </si>
  <si>
    <t>Against joining the EU %</t>
  </si>
  <si>
    <t>Don't Know/Not Sure(currently) - But I would vote</t>
  </si>
  <si>
    <t>Don't Know/Not Sure(currently) - But I would vote %</t>
  </si>
  <si>
    <t>Financially Better off</t>
  </si>
  <si>
    <t>1059</t>
  </si>
  <si>
    <t>585</t>
  </si>
  <si>
    <t>371</t>
  </si>
  <si>
    <t>377</t>
  </si>
  <si>
    <t>589</t>
  </si>
  <si>
    <t>242</t>
  </si>
  <si>
    <t>304</t>
  </si>
  <si>
    <t>330</t>
  </si>
  <si>
    <t>488</t>
  </si>
  <si>
    <t>Financially Better off %</t>
  </si>
  <si>
    <t>Financially Worse off</t>
  </si>
  <si>
    <t>614</t>
  </si>
  <si>
    <t>327</t>
  </si>
  <si>
    <t>325</t>
  </si>
  <si>
    <t>Financially Worse off %</t>
  </si>
  <si>
    <t>It would make no difference</t>
  </si>
  <si>
    <t>422</t>
  </si>
  <si>
    <t>It would make no difference %</t>
  </si>
  <si>
    <t>1191</t>
  </si>
  <si>
    <t>564</t>
  </si>
  <si>
    <t>627</t>
  </si>
  <si>
    <t>342</t>
  </si>
  <si>
    <t>682</t>
  </si>
  <si>
    <t>568</t>
  </si>
  <si>
    <t>825</t>
  </si>
  <si>
    <t>93%</t>
  </si>
  <si>
    <t>843</t>
  </si>
  <si>
    <t>386</t>
  </si>
  <si>
    <t>514</t>
  </si>
  <si>
    <t>424</t>
  </si>
  <si>
    <t>1628</t>
  </si>
  <si>
    <t>833</t>
  </si>
  <si>
    <t>645</t>
  </si>
  <si>
    <t>925</t>
  </si>
  <si>
    <t>880</t>
  </si>
  <si>
    <t>876</t>
  </si>
  <si>
    <t>656</t>
  </si>
  <si>
    <t>1297</t>
  </si>
  <si>
    <t>673</t>
  </si>
  <si>
    <t>741</t>
  </si>
  <si>
    <t>899</t>
  </si>
  <si>
    <t>881</t>
  </si>
  <si>
    <t>364</t>
  </si>
  <si>
    <t>376</t>
  </si>
  <si>
    <t>360</t>
  </si>
  <si>
    <t>604</t>
  </si>
  <si>
    <t>662</t>
  </si>
  <si>
    <t>Worse off</t>
  </si>
  <si>
    <t>1359</t>
  </si>
  <si>
    <t>729</t>
  </si>
  <si>
    <t>543</t>
  </si>
  <si>
    <t>699</t>
  </si>
  <si>
    <t>308</t>
  </si>
  <si>
    <t>757</t>
  </si>
  <si>
    <t>1041</t>
  </si>
  <si>
    <t>Worse off %</t>
  </si>
  <si>
    <t>Better off</t>
  </si>
  <si>
    <t>111</t>
  </si>
  <si>
    <t>Better off %</t>
  </si>
  <si>
    <t>It will make no difference</t>
  </si>
  <si>
    <t>328</t>
  </si>
  <si>
    <t>It will make no difference %</t>
  </si>
  <si>
    <t>781</t>
  </si>
  <si>
    <t>367</t>
  </si>
  <si>
    <t>407</t>
  </si>
  <si>
    <t>444</t>
  </si>
  <si>
    <t>207</t>
  </si>
  <si>
    <t>276</t>
  </si>
  <si>
    <t>372</t>
  </si>
  <si>
    <t>449</t>
  </si>
  <si>
    <t>549</t>
  </si>
  <si>
    <t>405</t>
  </si>
  <si>
    <t>357</t>
  </si>
  <si>
    <t>850</t>
  </si>
  <si>
    <t>431</t>
  </si>
  <si>
    <t>310</t>
  </si>
  <si>
    <t>413</t>
  </si>
  <si>
    <t>505</t>
  </si>
  <si>
    <t>676</t>
  </si>
  <si>
    <t>351</t>
  </si>
  <si>
    <t>262</t>
  </si>
  <si>
    <t>677</t>
  </si>
  <si>
    <t>353</t>
  </si>
  <si>
    <t>541</t>
  </si>
  <si>
    <t>1254</t>
  </si>
  <si>
    <t>566</t>
  </si>
  <si>
    <t>390</t>
  </si>
  <si>
    <t>479</t>
  </si>
  <si>
    <t>586</t>
  </si>
  <si>
    <t>373</t>
  </si>
  <si>
    <t>518</t>
  </si>
  <si>
    <t>Age Group</t>
  </si>
  <si>
    <t>Social Grade</t>
  </si>
  <si>
    <t>East</t>
  </si>
  <si>
    <t>North</t>
  </si>
  <si>
    <t>South</t>
  </si>
  <si>
    <t>West</t>
  </si>
  <si>
    <t>Other Cath-Nat-Rep</t>
  </si>
  <si>
    <t>Other Prot-Union-Loy</t>
  </si>
  <si>
    <t>It wouldnt bother me either way</t>
  </si>
  <si>
    <t>It wouldnt bother me either way %</t>
  </si>
  <si>
    <t>Dont know/ Not sure</t>
  </si>
  <si>
    <t>Dont know/ Not sure %</t>
  </si>
  <si>
    <t>Dont know/Not sure</t>
  </si>
  <si>
    <t>Dont know/Not sure %</t>
  </si>
  <si>
    <t>Prefer not to say/ Can't Remember</t>
  </si>
  <si>
    <t>Won't say</t>
  </si>
  <si>
    <t>Sinn Féin</t>
  </si>
  <si>
    <t xml:space="preserve">Where referenced in this document the following abbreviations and acronyms are used: NI - Northern Ireland, LT – LucidTalk, UK – United Kingdom, BPC – British Polling Council, AIMRO - Association of Irish Market Research Organisations.
</t>
  </si>
  <si>
    <t xml:space="preserve">LucidTalk - Northern Ireland (NI)-Wide SUNDAY TIMES 2021 'Tracker' Poll-Project: January 2021: Data Results - Weighted/NI Representative sample: 2,392 Responses. </t>
  </si>
  <si>
    <t xml:space="preserve">FULL RESULTS: DATA TABLES - Weighted and Unweighted (All Responses) </t>
  </si>
  <si>
    <t>The results for each Individual Poll Question can be accessed via the Tabs at the bottom of the Spreadsheet - For each Poll Question demographic analyses are shown by: Gender, Age-Group, Socio-Economic Group, NI Residence Area (see attached description), 2017 NI Assembly Election - Past-Vote, Constitutional Position (Unionist, Nationalist, etc.), Community (Protestant, R. Catholic, etc.), and 2016 EU Referendum - Past-Vote.</t>
  </si>
  <si>
    <r>
      <rPr>
        <b/>
        <u/>
        <sz val="11"/>
        <color rgb="FF000000"/>
        <rFont val="Calibri"/>
        <family val="2"/>
      </rPr>
      <t>METHODOLOGY</t>
    </r>
    <r>
      <rPr>
        <b/>
        <sz val="11"/>
        <color rgb="FF000000"/>
        <rFont val="Calibri"/>
        <family val="2"/>
      </rPr>
      <t>: Polling was carried out by Belfast based polling and market research company LucidTalk. The project was carried out online for a period of 4 days from 15th January to 18th January 2021. The project targeted the established Northern Ireland (NI) LucidTalk online Opinion Panel (13,376 members) which is balanced by gender, age-group, area of residence, and community background, in order to be demographically representative of Northern Ireland. 2,322 full responses were received. A data auditing process was then carried out to ensure all completed poll-surveys were genuine 'one-person, one-vote' responses, and this resulted in 2,292 responses being considered and verified as the base data-set (weighted and unweighted). Then in order to produce a robust and accurate balanced NI representative sample, this base data-set of 2,292 responses was then weighted by gender, community background and additional demographic measurements to reflect the demographic composition of Northern Ireland resulting in the weighted data tables and weighted results set i.e. the final results - the results presented in this report. All data results produced are accurate to a margin of error of +/-2.3%, at 95% confidence. All surveys and polls may be subject to sources of error, including, but not limited to sampling error, coverage error, and measurement error. All reported margins of sampling error include the computed design effects for weighting.</t>
    </r>
  </si>
  <si>
    <r>
      <rPr>
        <b/>
        <u/>
        <sz val="11"/>
        <color rgb="FF000000"/>
        <rFont val="Calibri"/>
        <family val="2"/>
      </rPr>
      <t>Data Weighting</t>
    </r>
    <r>
      <rPr>
        <b/>
        <sz val="11"/>
        <color rgb="FF000000"/>
        <rFont val="Calibri"/>
        <family val="2"/>
      </rPr>
      <t xml:space="preserve">: Data was weighted to the profile of all NI adults aged 18+. Data was weighted by age, sex, socio-economic group (using data from the Northern Ireland Statistics and Research Agency - NISRA), previous voting patterns (i.e. turnout probability), constituency, constitutional position, party support and religious affiliation. This resulted in a robust and accurate balanced NI representative sample, reflecting the demographic composition of Northern Ireland, resulting in 1,961 responses being considered in terms of the final weighted results - these are the results presented in this report. Data was weighted using a raking algorithm, in R, otherwise known as iterative proportional fitting or sample-balancing. Raking ratio estimation is a method for adjusting the sampling weights of the sample data based on known population characteristics.
Two weights were calculated. These are the normal weight and the trimmed weight – with the trimmed weight being the one that we use in the results tables shown in this report. The trimmed weight is preferable as it reduces the influence of outlying observations. The total amount trimmed is divided among the observations that were not trimmed, so that the total weight remains the same. The weights are trimmed at 4 and 0.1 meaning that no observation is allowed to exceed these limits of relative importance.
For this poll-project weights were used as follows: These were/are calculated from data such as the 2016 EU Referendum, the 2015 and 2017 Northern Ireland (NI) Assembly Elections, the 2017 NI Westminster election, the 2019 NI European Election, the 2019 NI Westminster election, NI census estimates, and electorate election figures for gender, age, religion, constituency etc. plus previous polling information and results from LucidTalk NI polls in the last 5 years for party and constitutional position. </t>
    </r>
  </si>
  <si>
    <t>LucidTalk Limited | The Innovation Centre | NI Science Park I Queen's Road | Queen’s Island | Belfast BT3 9DT 
Telephone: 028 9073 7800 (Switchboard) | 028 9040 9980 (Direct) | 07711 450545 (Mobile) 
Fax: 028 9073 7801 | Email: info@lucidtalk.co.uk</t>
  </si>
  <si>
    <t>DEMOGRAPHIC DATA - NI Region/Residence Area - by NI Political Constituencies:
East NI - Belfast/Belfast area - the 4 Belfast constituencies (North, South, East, and West) + North Down/Lagan Valley/South Antrim/East Antrim
North NI - Foyle/East Londonderry/North Antrim 
South NI – South Down/Strangford/Newry and Armagh/Upper Bann
West NI - Fermanagh and South Tyrone/Mid-Ulster/West Tyrone</t>
  </si>
  <si>
    <t>Contents</t>
  </si>
  <si>
    <t>NI Region - Residence Area (see description)</t>
  </si>
  <si>
    <t>NI Assembly Election Vote 2017: CNR = Catholic/Nationalist/Republican, PUL = Protestant/Unionist/Loyalist</t>
  </si>
  <si>
    <t>Community</t>
  </si>
  <si>
    <t>EU Referendum 2016 - Past Vote. CNR</t>
  </si>
  <si>
    <t xml:space="preserve">QUESTION 1 - NI BORDER POLL: If there was a referendum i.e. a Border poll on the constitutional position of Northern Ireland would you vote for Northern Ireland to be... </t>
  </si>
  <si>
    <t xml:space="preserve">QUESTION 2 - NI BORDER POLL: In principle do you think there should or should not be a Referendum i.e. a Border Poll on whether Northern Ireland stays in the UK or joins a united Ireland at some point in the next five years? </t>
  </si>
  <si>
    <t>QUESTION 4 - UNION OF THE UK: How likely or unlikely do you think it is that within the next ten years… 
Q4A - Scotland will leave the UK and become an independent country?</t>
  </si>
  <si>
    <t>QUESTION 4 - UNION OF THE UK: How likely or unlikely do you think it is that within the next ten years… 
Q4B - Wales will leave the UK and become an independent country?</t>
  </si>
  <si>
    <t>QUESTION 4 - UNION OF THE UK: How likely or unlikely do you think it is that within the next ten years… 
Q4C - Northern Ireland will leave the UK and become part of a united Ireland?</t>
  </si>
  <si>
    <t xml:space="preserve">QUESTION 5 - IDENTITY: Which if any of the following best describes the way you think of yourself? </t>
  </si>
  <si>
    <t xml:space="preserve">QUESTION 6 - CORONAVIRUS RESPONSE: Do you think Northern Ireland would have responded to Coronavirus better or worse as part of a united Ireland? </t>
  </si>
  <si>
    <t xml:space="preserve">QUESTION 11 - BREXIT: Do you think Northern Ireland will be financially better or worse off as a result of the UK leaving the EU or will it be much the same? </t>
  </si>
  <si>
    <t xml:space="preserve">QUESTION 12.2D - UK PRIME MINISTER: How likely or unlikely do you think it is that Northern Ireland will leave the UK and become part of a United Ireland if… - Keir Starmer were TO BECOME Prime Minister? </t>
  </si>
  <si>
    <t xml:space="preserve">QUESTION 12.2C - UK PRIME MINISTER: How likely or unlikely do you think it is that Northern Ireland will leave the UK and become part of a United Ireland if… - Michael Gove were TO BECOME Prime Minister? </t>
  </si>
  <si>
    <t xml:space="preserve">QUESTION 12.2B - UK PRIME MINISTER: How likely or unlikely do you think it is that Northern Ireland will leave the UK and become part of a United Ireland if… - Rishi Sunak were TO BECOME to become Prime Minister? </t>
  </si>
  <si>
    <t xml:space="preserve">QUESTION 12.2A - UK PRIME MINISTER: How likely or unlikely do you think it is that Northern Ireland will leave the UK and become part of a United Ireland if... - Boris Johnson REMAINS Prime Minister? </t>
  </si>
  <si>
    <t xml:space="preserve">QUESTION 12.1D - UK PRIME MINISTER: How likely or unlikely do you think it is that Scotland will leave the UK and become an independent country if… - Keir Starmer were TO BECOME Prime Minister? </t>
  </si>
  <si>
    <t xml:space="preserve">QUESTION 12.1C - UK PRIME MINISTER: How likely or unlikely do you think it is that Scotland will leave the UK and become an independent country if… - Michael Gove were TO BECOME Prime Minister? </t>
  </si>
  <si>
    <t>QUESTION 10 FINANCE Do you think the following countries would be financially better or worse off if they became independent from the rest of the UK and or NI joined a united Ireland - Q10D: Northern Ireland NI joined a united Ireland?</t>
  </si>
  <si>
    <t>QUESTION 10 - FINANCE: Do you think the following countries would be financially better or worse off if they became independent from the rest of the UK and or NI joined a united Ireland - Q10C: Wales independent country from the UK?</t>
  </si>
  <si>
    <t>QUESTION 10 - FINANCE: Do you think the following countries would be financially better or worse off if they became independent from the rest of the UK and or NI joined a united Ireland - Q10B: Scotland independent country from the UK?</t>
  </si>
  <si>
    <t>QUESTION 10 - FINANCE: Do you think the following countries would be financially better or worse off if they became independent from the rest of the UK and or NI joined a united Ireland - Q10A: England independent country from the UK?</t>
  </si>
  <si>
    <t xml:space="preserve">QUESTION 9 - BREXIT: If there was a referendum now on whether the United Kingdom should or should not join the European Union EU how would you vote? i.e. this reflects the real current up-to-date situation the UK is outside the EU and we are asking you to imagine a referendum is being run to determine whether the UK should join or not join the EU </t>
  </si>
  <si>
    <t>QUESTION 8 - BREXIT: If the 2016 referendum on the United Kingdom's membership of the European Union EU was being held now how would you vote? i.e. imagine the 2016 UK EU Referendum hadn t taken place the UK was still in the EU and the Referendum was taking place now</t>
  </si>
  <si>
    <t xml:space="preserve">QUESTION 7 - CORONAVIRUS RESPONSE: Should decisions about how to handle the coronavirus pandemic mostly be made by the UK government in London, the Irish government in Dublin, or should they mostly be made by the Northern Ireland NI government in Belfast? </t>
  </si>
  <si>
    <t xml:space="preserve">QUESTION 3 - UNION OF THE UK: How pleased or upset would you be if... Q3D - Northern Ireland left the UK and became part of a United Ireland? </t>
  </si>
  <si>
    <t xml:space="preserve">QUESTION 3 - UNION OF THE UK: How pleased or upset would you be if... Q3B - England left the UK and became an independent country? </t>
  </si>
  <si>
    <t xml:space="preserve">QUESTION 3 - UNION OF THE UK: How pleased or upset would you be if... Q3C - Wales left the UK and became an independent country? </t>
  </si>
  <si>
    <t xml:space="preserve">QUESTION 3 - UNION OF THE UK: How pleased or upset would you be if... Q3A - Scotland left the UK and became an independent country? </t>
  </si>
  <si>
    <t xml:space="preserve">QUESTION 12.1A - UK PRIME MINISTER: How likely or unlikely do you think it is that Scotland will leave the UK and become an independent country if.. - Boris Johnson REMAINS Prime Minister? </t>
  </si>
  <si>
    <t xml:space="preserve">QUESTION 12.1B - UK PRIME MINISTER: How likely or unlikely do you think it is that Scotland will leave the UK and become an independent country if… - Rishi Sunak were TO BECOME Prime Minister? </t>
  </si>
  <si>
    <r>
      <rPr>
        <b/>
        <u/>
        <sz val="11"/>
        <color rgb="FF000000"/>
        <rFont val="Calibri"/>
        <family val="2"/>
      </rPr>
      <t>LucidTalk - Professional Credentials</t>
    </r>
    <r>
      <rPr>
        <b/>
        <sz val="11"/>
        <color rgb="FF000000"/>
        <rFont val="Calibri"/>
        <family val="2"/>
      </rPr>
      <t>: LucidTalk is a member of the British Polling Council (BPC), and ESOMAR (European Society of Market Research organisations). The BPC are the primary UK professional body ensuring professional Polling and Market Research standards. All polling, research, sampling, methodologies used, market research projects and results and reports production are, and have been, carried out to the professional standards laid down by the BPC and AIMRO (Association of Irish Market Research Organisations).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</si>
</sst>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rgb="FF000000"/>
      <name val="Calibri"/>
      <family val="2"/>
      <scheme val="minor"/>
    </font>
    <font>
      <sz val="11"/>
      <color rgb="FFFFFFFF"/>
      <name val="Arial Narrow"/>
      <family val="2"/>
    </font>
    <font>
      <sz val="11"/>
      <color rgb="FF000000"/>
      <name val="Arial Narrow"/>
      <family val="2"/>
    </font>
    <font>
      <sz val="11"/>
      <color rgb="FFA9A9A9"/>
      <name val="Arial Narrow"/>
      <family val="2"/>
    </font>
    <font>
      <b/>
      <sz val="11"/>
      <color rgb="FF000000"/>
      <name val="Calibri"/>
      <family val="2"/>
    </font>
    <font>
      <b/>
      <sz val="11"/>
      <color rgb="FF000000"/>
      <name val="Calibri"/>
      <family val="2"/>
      <scheme val="minor"/>
    </font>
    <font>
      <sz val="11"/>
      <color rgb="FF000000"/>
      <name val="Calibri"/>
      <family val="2"/>
    </font>
    <font>
      <b/>
      <sz val="16"/>
      <color rgb="FF000000"/>
      <name val="Calibri"/>
      <family val="2"/>
    </font>
    <font>
      <b/>
      <sz val="14"/>
      <color rgb="FFFF0000"/>
      <name val="Calibri"/>
      <family val="2"/>
    </font>
    <font>
      <b/>
      <sz val="14"/>
      <color rgb="FFFF0000"/>
      <name val="Calibri"/>
      <family val="2"/>
      <scheme val="minor"/>
    </font>
    <font>
      <sz val="14"/>
      <color rgb="FF000000"/>
      <name val="Calibri"/>
      <family val="2"/>
      <scheme val="minor"/>
    </font>
    <font>
      <b/>
      <sz val="12"/>
      <color theme="9" tint="-0.499984740745262"/>
      <name val="Calibri"/>
      <family val="2"/>
    </font>
    <font>
      <sz val="12"/>
      <color theme="9" tint="-0.499984740745262"/>
      <name val="Calibri"/>
      <family val="2"/>
      <scheme val="minor"/>
    </font>
    <font>
      <b/>
      <u/>
      <sz val="11"/>
      <color rgb="FF000000"/>
      <name val="Calibri"/>
      <family val="2"/>
    </font>
    <font>
      <b/>
      <sz val="12"/>
      <name val="Calibri"/>
      <family val="2"/>
    </font>
    <font>
      <b/>
      <u/>
      <sz val="24"/>
      <color rgb="FF000000"/>
      <name val="Calibri"/>
      <family val="2"/>
    </font>
    <font>
      <u/>
      <sz val="11"/>
      <color theme="10"/>
      <name val="Calibri"/>
      <family val="2"/>
      <scheme val="minor"/>
    </font>
    <font>
      <b/>
      <u/>
      <sz val="16"/>
      <color rgb="FF0070C0"/>
      <name val="Calibri"/>
      <family val="2"/>
      <scheme val="minor"/>
    </font>
    <font>
      <sz val="14"/>
      <color rgb="FFFFFFFF"/>
      <name val="Arial Narrow"/>
      <family val="2"/>
    </font>
    <font>
      <sz val="20"/>
      <color rgb="FF000000"/>
      <name val="Bahnschrift"/>
      <family val="2"/>
    </font>
    <font>
      <b/>
      <sz val="16"/>
      <color rgb="FF000000"/>
      <name val="Bahnschrift"/>
      <family val="2"/>
    </font>
    <font>
      <sz val="12"/>
      <color rgb="FFFFFFFF"/>
      <name val="Arial Narrow"/>
      <family val="2"/>
    </font>
    <font>
      <sz val="12"/>
      <color rgb="FFA9A9A9"/>
      <name val="Arial Narrow"/>
      <family val="2"/>
    </font>
    <font>
      <sz val="12"/>
      <color rgb="FF000000"/>
      <name val="Arial Narrow"/>
      <family val="2"/>
    </font>
    <font>
      <sz val="16"/>
      <color rgb="FF000000"/>
      <name val="Bahnschrift"/>
      <family val="2"/>
    </font>
    <font>
      <u/>
      <sz val="16"/>
      <color theme="10"/>
      <name val="Calibri"/>
      <family val="2"/>
      <scheme val="minor"/>
    </font>
  </fonts>
  <fills count="5">
    <fill>
      <patternFill patternType="none"/>
    </fill>
    <fill>
      <patternFill patternType="gray125"/>
    </fill>
    <fill>
      <patternFill patternType="solid">
        <fgColor rgb="FF1F334B"/>
      </patternFill>
    </fill>
    <fill>
      <patternFill patternType="solid">
        <fgColor rgb="FF4F81BD"/>
      </patternFill>
    </fill>
    <fill>
      <patternFill patternType="solid">
        <fgColor rgb="FFFFFF00"/>
        <bgColor indexed="64"/>
      </patternFill>
    </fill>
  </fills>
  <borders count="29">
    <border>
      <left/>
      <right/>
      <top/>
      <bottom/>
      <diagonal/>
    </border>
    <border>
      <left style="thin">
        <color rgb="FFFFFFFF"/>
      </left>
      <right style="thin">
        <color rgb="FFFFFFFF"/>
      </right>
      <top style="thin">
        <color rgb="FFFFFFFF"/>
      </top>
      <bottom style="thin">
        <color rgb="FFFFFFFF"/>
      </bottom>
      <diagonal/>
    </border>
    <border>
      <left/>
      <right/>
      <top style="thin">
        <color rgb="FF4F81BD"/>
      </top>
      <bottom style="thin">
        <color rgb="FF4F81BD"/>
      </bottom>
      <diagonal/>
    </border>
    <border>
      <left style="thin">
        <color rgb="FF4F81BD"/>
      </left>
      <right style="thin">
        <color rgb="FF4F81BD"/>
      </right>
      <top style="thin">
        <color rgb="FF4F81BD"/>
      </top>
      <bottom style="thin">
        <color rgb="FF4F81BD"/>
      </bottom>
      <diagonal/>
    </border>
    <border>
      <left style="thin">
        <color rgb="FFFFFFFF"/>
      </left>
      <right/>
      <top style="thin">
        <color rgb="FFFFFFFF"/>
      </top>
      <bottom style="thin">
        <color rgb="FF4F81BD"/>
      </bottom>
      <diagonal/>
    </border>
    <border>
      <left/>
      <right/>
      <top style="thin">
        <color rgb="FFFFFFFF"/>
      </top>
      <bottom style="thin">
        <color rgb="FF4F81BD"/>
      </bottom>
      <diagonal/>
    </border>
    <border>
      <left/>
      <right style="thin">
        <color rgb="FFFFFFFF"/>
      </right>
      <top style="thin">
        <color rgb="FFFFFFFF"/>
      </top>
      <bottom style="thin">
        <color rgb="FF4F81BD"/>
      </bottom>
      <diagonal/>
    </border>
    <border>
      <left style="double">
        <color auto="1"/>
      </left>
      <right style="double">
        <color auto="1"/>
      </right>
      <top style="double">
        <color auto="1"/>
      </top>
      <bottom style="double">
        <color auto="1"/>
      </bottom>
      <diagonal/>
    </border>
    <border>
      <left style="double">
        <color auto="1"/>
      </left>
      <right style="double">
        <color auto="1"/>
      </right>
      <top style="double">
        <color auto="1"/>
      </top>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bottom/>
      <diagonal/>
    </border>
    <border>
      <left style="double">
        <color auto="1"/>
      </left>
      <right/>
      <top/>
      <bottom style="thin">
        <color auto="1"/>
      </bottom>
      <diagonal/>
    </border>
    <border>
      <left/>
      <right/>
      <top/>
      <bottom style="thin">
        <color auto="1"/>
      </bottom>
      <diagonal/>
    </border>
    <border>
      <left/>
      <right style="double">
        <color auto="1"/>
      </right>
      <top/>
      <bottom style="thin">
        <color auto="1"/>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style="double">
        <color auto="1"/>
      </right>
      <top/>
      <bottom/>
      <diagonal/>
    </border>
    <border>
      <left/>
      <right/>
      <top style="double">
        <color auto="1"/>
      </top>
      <bottom/>
      <diagonal/>
    </border>
    <border>
      <left/>
      <right style="thin">
        <color rgb="FFFFFFFF"/>
      </right>
      <top style="thin">
        <color rgb="FFFFFFFF"/>
      </top>
      <bottom style="thin">
        <color rgb="FFFFFFFF"/>
      </bottom>
      <diagonal/>
    </border>
    <border>
      <left/>
      <right/>
      <top style="thin">
        <color rgb="FFFFFFFF"/>
      </top>
      <bottom style="thin">
        <color rgb="FFFFFFFF"/>
      </bottom>
      <diagonal/>
    </border>
    <border>
      <left/>
      <right/>
      <top/>
      <bottom style="thin">
        <color rgb="FFFFFFFF"/>
      </bottom>
      <diagonal/>
    </border>
  </borders>
  <cellStyleXfs count="2">
    <xf numFmtId="0" fontId="0" fillId="0" borderId="0"/>
    <xf numFmtId="0" fontId="16" fillId="0" borderId="0" applyNumberFormat="0" applyFill="0" applyBorder="0" applyAlignment="0" applyProtection="0"/>
  </cellStyleXfs>
  <cellXfs count="79">
    <xf numFmtId="0" fontId="0" fillId="0" borderId="0" xfId="0"/>
    <xf numFmtId="0" fontId="1"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0" borderId="3" xfId="0" applyFont="1" applyBorder="1" applyAlignment="1">
      <alignment horizontal="left"/>
    </xf>
    <xf numFmtId="0" fontId="2" fillId="0" borderId="2" xfId="0" applyFont="1" applyBorder="1" applyAlignment="1">
      <alignment horizontal="right"/>
    </xf>
    <xf numFmtId="0" fontId="3" fillId="0" borderId="2" xfId="0" applyFont="1" applyBorder="1" applyAlignment="1">
      <alignment horizontal="right"/>
    </xf>
    <xf numFmtId="0" fontId="3" fillId="0" borderId="3" xfId="0" applyFont="1" applyBorder="1" applyAlignment="1">
      <alignment horizontal="left"/>
    </xf>
    <xf numFmtId="0" fontId="0" fillId="0" borderId="0" xfId="0"/>
    <xf numFmtId="0" fontId="0" fillId="0" borderId="7" xfId="0" applyBorder="1"/>
    <xf numFmtId="0" fontId="4" fillId="0" borderId="8" xfId="0" applyFont="1" applyBorder="1" applyAlignment="1">
      <alignment horizontal="left" vertical="top" wrapText="1"/>
    </xf>
    <xf numFmtId="0" fontId="0" fillId="0" borderId="11" xfId="0" applyBorder="1"/>
    <xf numFmtId="0" fontId="6" fillId="0" borderId="7" xfId="0" applyFont="1" applyBorder="1" applyAlignment="1">
      <alignment wrapText="1"/>
    </xf>
    <xf numFmtId="0" fontId="0" fillId="0" borderId="8" xfId="0" applyBorder="1"/>
    <xf numFmtId="0" fontId="14" fillId="0" borderId="11" xfId="0" applyFont="1" applyBorder="1" applyAlignment="1">
      <alignment horizontal="left" vertical="top" wrapText="1"/>
    </xf>
    <xf numFmtId="0" fontId="14" fillId="0" borderId="0" xfId="0" applyFont="1" applyAlignment="1">
      <alignment vertical="top" wrapText="1"/>
    </xf>
    <xf numFmtId="0" fontId="14" fillId="0" borderId="24" xfId="0" applyFont="1" applyBorder="1" applyAlignment="1">
      <alignment vertical="top" wrapText="1"/>
    </xf>
    <xf numFmtId="0" fontId="0" fillId="0" borderId="25" xfId="0" applyBorder="1"/>
    <xf numFmtId="0" fontId="15" fillId="0" borderId="0" xfId="0" applyFont="1" applyAlignment="1">
      <alignment horizontal="left" vertical="top" wrapText="1"/>
    </xf>
    <xf numFmtId="0" fontId="16" fillId="0" borderId="0" xfId="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wrapText="1"/>
    </xf>
    <xf numFmtId="0" fontId="17" fillId="0" borderId="0" xfId="1" applyFont="1" applyBorder="1"/>
    <xf numFmtId="164" fontId="0" fillId="0" borderId="0" xfId="0" applyNumberFormat="1"/>
    <xf numFmtId="9" fontId="2" fillId="0" borderId="2" xfId="0" applyNumberFormat="1" applyFont="1" applyBorder="1" applyAlignment="1">
      <alignment horizontal="right"/>
    </xf>
    <xf numFmtId="164" fontId="2" fillId="0" borderId="2" xfId="0" applyNumberFormat="1" applyFont="1" applyBorder="1" applyAlignment="1">
      <alignment horizontal="right"/>
    </xf>
    <xf numFmtId="0" fontId="18" fillId="0" borderId="27" xfId="0" applyFont="1" applyFill="1" applyBorder="1" applyAlignment="1">
      <alignment vertical="center" wrapText="1"/>
    </xf>
    <xf numFmtId="0" fontId="0" fillId="0" borderId="27" xfId="0" applyFill="1" applyBorder="1"/>
    <xf numFmtId="0" fontId="18" fillId="0" borderId="26" xfId="0" applyFont="1" applyFill="1" applyBorder="1" applyAlignment="1">
      <alignment vertical="center" wrapText="1"/>
    </xf>
    <xf numFmtId="9" fontId="0" fillId="0" borderId="0" xfId="0" applyNumberFormat="1"/>
    <xf numFmtId="0" fontId="0" fillId="0" borderId="0" xfId="0"/>
    <xf numFmtId="0" fontId="19" fillId="0" borderId="0" xfId="0" applyFont="1" applyAlignment="1"/>
    <xf numFmtId="0" fontId="21" fillId="3" borderId="2" xfId="0" applyFont="1" applyFill="1" applyBorder="1" applyAlignment="1">
      <alignment horizontal="center" vertical="center" wrapText="1"/>
    </xf>
    <xf numFmtId="0" fontId="22" fillId="0" borderId="3" xfId="0" applyFont="1" applyBorder="1" applyAlignment="1">
      <alignment horizontal="left"/>
    </xf>
    <xf numFmtId="0" fontId="22" fillId="0" borderId="2" xfId="0" applyFont="1" applyBorder="1" applyAlignment="1">
      <alignment horizontal="right"/>
    </xf>
    <xf numFmtId="0" fontId="23" fillId="0" borderId="3" xfId="0" applyFont="1" applyBorder="1" applyAlignment="1">
      <alignment horizontal="left"/>
    </xf>
    <xf numFmtId="0" fontId="23" fillId="0" borderId="2" xfId="0" applyFont="1" applyBorder="1" applyAlignment="1">
      <alignment horizontal="right"/>
    </xf>
    <xf numFmtId="164" fontId="23" fillId="0" borderId="2" xfId="0" applyNumberFormat="1" applyFont="1" applyBorder="1" applyAlignment="1">
      <alignment horizontal="right"/>
    </xf>
    <xf numFmtId="9" fontId="23" fillId="0" borderId="2" xfId="0" applyNumberFormat="1" applyFont="1" applyBorder="1" applyAlignment="1">
      <alignment horizontal="right"/>
    </xf>
    <xf numFmtId="0" fontId="20" fillId="0" borderId="0" xfId="0" applyFont="1" applyAlignment="1">
      <alignment wrapText="1"/>
    </xf>
    <xf numFmtId="0" fontId="24" fillId="0" borderId="0" xfId="0" applyFont="1" applyAlignment="1"/>
    <xf numFmtId="9" fontId="1" fillId="2" borderId="1" xfId="0" applyNumberFormat="1" applyFont="1" applyFill="1" applyBorder="1" applyAlignment="1">
      <alignment horizontal="center" vertical="center" wrapText="1"/>
    </xf>
    <xf numFmtId="0" fontId="25" fillId="0" borderId="0" xfId="1" applyFont="1" applyAlignment="1">
      <alignment horizontal="left" vertical="top" wrapText="1"/>
    </xf>
    <xf numFmtId="0" fontId="4"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4" fillId="0" borderId="21" xfId="0" applyFont="1" applyBorder="1" applyAlignment="1">
      <alignment horizontal="left" vertical="top" wrapText="1"/>
    </xf>
    <xf numFmtId="0" fontId="5" fillId="0" borderId="22" xfId="0" applyFont="1" applyBorder="1" applyAlignment="1">
      <alignment horizontal="left" vertical="top" wrapText="1"/>
    </xf>
    <xf numFmtId="0" fontId="0" fillId="0" borderId="22" xfId="0" applyBorder="1" applyAlignment="1">
      <alignment horizontal="left" wrapText="1"/>
    </xf>
    <xf numFmtId="0" fontId="0" fillId="0" borderId="23" xfId="0" applyBorder="1" applyAlignment="1">
      <alignment horizontal="left" wrapText="1"/>
    </xf>
    <xf numFmtId="0" fontId="6" fillId="4" borderId="15" xfId="0" applyFont="1" applyFill="1" applyBorder="1" applyAlignment="1">
      <alignment horizontal="left" wrapText="1"/>
    </xf>
    <xf numFmtId="0" fontId="0" fillId="4" borderId="16" xfId="0" applyFill="1" applyBorder="1" applyAlignment="1">
      <alignment horizontal="left" wrapText="1"/>
    </xf>
    <xf numFmtId="0" fontId="0" fillId="4" borderId="17" xfId="0" applyFill="1" applyBorder="1" applyAlignment="1">
      <alignment horizontal="left"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8" fillId="0" borderId="12" xfId="0" applyFont="1" applyBorder="1" applyAlignment="1">
      <alignment horizontal="left"/>
    </xf>
    <xf numFmtId="0" fontId="9" fillId="0" borderId="13" xfId="0" applyFont="1" applyBorder="1" applyAlignment="1">
      <alignment horizontal="left"/>
    </xf>
    <xf numFmtId="0" fontId="9" fillId="0" borderId="14" xfId="0" applyFont="1" applyBorder="1" applyAlignment="1">
      <alignment horizontal="left"/>
    </xf>
    <xf numFmtId="0" fontId="8" fillId="0" borderId="15" xfId="0" applyFont="1" applyBorder="1" applyAlignment="1">
      <alignment horizontal="left"/>
    </xf>
    <xf numFmtId="0" fontId="10" fillId="0" borderId="16" xfId="0" applyFont="1" applyBorder="1" applyAlignment="1">
      <alignment horizontal="left"/>
    </xf>
    <xf numFmtId="0" fontId="10" fillId="0" borderId="17" xfId="0" applyFont="1" applyBorder="1" applyAlignment="1">
      <alignment horizontal="left"/>
    </xf>
    <xf numFmtId="0" fontId="11"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4"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20" fillId="0" borderId="28" xfId="0" applyFont="1" applyBorder="1" applyAlignment="1">
      <alignment horizontal="left"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0" fillId="0" borderId="0" xfId="0" applyFont="1" applyAlignment="1">
      <alignment horizontal="left" wrapText="1"/>
    </xf>
    <xf numFmtId="0" fontId="24" fillId="0" borderId="0" xfId="0" applyFont="1"/>
    <xf numFmtId="9" fontId="18" fillId="2" borderId="4" xfId="0" applyNumberFormat="1" applyFont="1" applyFill="1" applyBorder="1" applyAlignment="1">
      <alignment horizontal="center" vertical="center" wrapText="1"/>
    </xf>
    <xf numFmtId="9" fontId="18" fillId="2" borderId="5" xfId="0" applyNumberFormat="1" applyFont="1" applyFill="1" applyBorder="1" applyAlignment="1">
      <alignment horizontal="center" vertical="center" wrapText="1"/>
    </xf>
    <xf numFmtId="9" fontId="18" fillId="2" borderId="6" xfId="0" applyNumberFormat="1" applyFont="1" applyFill="1" applyBorder="1" applyAlignment="1">
      <alignment horizontal="center" vertical="center" wrapText="1"/>
    </xf>
    <xf numFmtId="9" fontId="18" fillId="2" borderId="1" xfId="0" applyNumberFormat="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106680</xdr:colOff>
      <xdr:row>1</xdr:row>
      <xdr:rowOff>63651</xdr:rowOff>
    </xdr:from>
    <xdr:ext cx="2804160" cy="827890"/>
    <xdr:pic>
      <xdr:nvPicPr>
        <xdr:cNvPr id="2" name="Picture 1">
          <a:extLst>
            <a:ext uri="{FF2B5EF4-FFF2-40B4-BE49-F238E27FC236}">
              <a16:creationId xmlns:a16="http://schemas.microsoft.com/office/drawing/2014/main" id="{7886AC06-FDA2-45E3-B199-98423AA2EF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6820" y="642771"/>
          <a:ext cx="2804160" cy="82789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30</xdr:col>
      <xdr:colOff>144780</xdr:colOff>
      <xdr:row>0</xdr:row>
      <xdr:rowOff>99060</xdr:rowOff>
    </xdr:from>
    <xdr:ext cx="2232000" cy="468000"/>
    <xdr:pic>
      <xdr:nvPicPr>
        <xdr:cNvPr id="2" name="Picture 1">
          <a:extLst>
            <a:ext uri="{FF2B5EF4-FFF2-40B4-BE49-F238E27FC236}">
              <a16:creationId xmlns:a16="http://schemas.microsoft.com/office/drawing/2014/main" id="{A0D8E144-0F39-4F9E-97B1-4376794E8A4D}"/>
            </a:ext>
          </a:extLst>
        </xdr:cNvPr>
        <xdr:cNvPicPr>
          <a:picLocks noChangeAspect="1"/>
        </xdr:cNvPicPr>
      </xdr:nvPicPr>
      <xdr:blipFill>
        <a:blip xmlns:r="http://schemas.openxmlformats.org/officeDocument/2006/relationships" r:embed="rId1"/>
        <a:stretch>
          <a:fillRect/>
        </a:stretch>
      </xdr:blipFill>
      <xdr:spPr>
        <a:xfrm>
          <a:off x="24551640" y="99060"/>
          <a:ext cx="2232000" cy="4680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61A46-1B51-40BB-AC86-EC5F6DE0D6F5}">
  <dimension ref="A1:H12"/>
  <sheetViews>
    <sheetView tabSelected="1" workbookViewId="0"/>
  </sheetViews>
  <sheetFormatPr defaultRowHeight="14.4" x14ac:dyDescent="0.3"/>
  <cols>
    <col min="1" max="1" width="16.33203125" style="7" customWidth="1"/>
    <col min="2" max="2" width="78.44140625" style="7" customWidth="1"/>
    <col min="3" max="3" width="68.5546875" style="7" customWidth="1"/>
    <col min="4" max="16384" width="8.88671875" style="7"/>
  </cols>
  <sheetData>
    <row r="1" spans="1:8" ht="45.6" customHeight="1" thickTop="1" thickBot="1" x14ac:dyDescent="0.35">
      <c r="A1" s="8"/>
      <c r="B1" s="9" t="s">
        <v>878</v>
      </c>
      <c r="C1" s="52"/>
      <c r="D1" s="52"/>
      <c r="E1" s="52"/>
      <c r="F1" s="52"/>
      <c r="G1" s="52"/>
      <c r="H1" s="53"/>
    </row>
    <row r="2" spans="1:8" ht="73.8" customHeight="1" thickTop="1" thickBot="1" x14ac:dyDescent="0.35">
      <c r="A2" s="10"/>
      <c r="B2" s="11"/>
      <c r="C2" s="54"/>
      <c r="D2" s="54"/>
      <c r="E2" s="54"/>
      <c r="F2" s="54"/>
      <c r="G2" s="54"/>
      <c r="H2" s="55"/>
    </row>
    <row r="3" spans="1:8" ht="18.600000000000001" thickTop="1" x14ac:dyDescent="0.35">
      <c r="A3" s="10"/>
      <c r="B3" s="56" t="s">
        <v>879</v>
      </c>
      <c r="C3" s="57"/>
      <c r="D3" s="57"/>
      <c r="E3" s="57"/>
      <c r="F3" s="57"/>
      <c r="G3" s="57"/>
      <c r="H3" s="58"/>
    </row>
    <row r="4" spans="1:8" ht="18" x14ac:dyDescent="0.35">
      <c r="A4" s="10"/>
      <c r="B4" s="59" t="s">
        <v>880</v>
      </c>
      <c r="C4" s="60"/>
      <c r="D4" s="60"/>
      <c r="E4" s="60"/>
      <c r="F4" s="60"/>
      <c r="G4" s="60"/>
      <c r="H4" s="61"/>
    </row>
    <row r="5" spans="1:8" ht="49.8" customHeight="1" x14ac:dyDescent="0.3">
      <c r="A5" s="10"/>
      <c r="B5" s="62" t="s">
        <v>881</v>
      </c>
      <c r="C5" s="63"/>
      <c r="D5" s="63"/>
      <c r="E5" s="63"/>
      <c r="F5" s="63"/>
      <c r="G5" s="63"/>
      <c r="H5" s="64"/>
    </row>
    <row r="6" spans="1:8" ht="102.6" customHeight="1" x14ac:dyDescent="0.3">
      <c r="A6" s="10"/>
      <c r="B6" s="65" t="s">
        <v>882</v>
      </c>
      <c r="C6" s="66"/>
      <c r="D6" s="66"/>
      <c r="E6" s="66"/>
      <c r="F6" s="66"/>
      <c r="G6" s="66"/>
      <c r="H6" s="67"/>
    </row>
    <row r="7" spans="1:8" ht="148.19999999999999" customHeight="1" thickBot="1" x14ac:dyDescent="0.35">
      <c r="A7" s="10"/>
      <c r="B7" s="42" t="s">
        <v>883</v>
      </c>
      <c r="C7" s="43"/>
      <c r="D7" s="43"/>
      <c r="E7" s="43"/>
      <c r="F7" s="43"/>
      <c r="G7" s="43"/>
      <c r="H7" s="44"/>
    </row>
    <row r="8" spans="1:8" ht="51" customHeight="1" thickTop="1" x14ac:dyDescent="0.3">
      <c r="A8" s="10"/>
      <c r="B8" s="45" t="s">
        <v>918</v>
      </c>
      <c r="C8" s="46"/>
      <c r="D8" s="46"/>
      <c r="E8" s="47"/>
      <c r="F8" s="47"/>
      <c r="G8" s="47"/>
      <c r="H8" s="48"/>
    </row>
    <row r="9" spans="1:8" x14ac:dyDescent="0.3">
      <c r="A9" s="10"/>
      <c r="B9" s="49"/>
      <c r="C9" s="50"/>
      <c r="D9" s="50"/>
      <c r="E9" s="50"/>
      <c r="F9" s="50"/>
      <c r="G9" s="50"/>
      <c r="H9" s="51"/>
    </row>
    <row r="10" spans="1:8" ht="46.2" customHeight="1" thickBot="1" x14ac:dyDescent="0.35">
      <c r="A10" s="10"/>
      <c r="B10" s="42" t="s">
        <v>884</v>
      </c>
      <c r="C10" s="43"/>
      <c r="D10" s="43"/>
      <c r="E10" s="43"/>
      <c r="F10" s="43"/>
      <c r="G10" s="43"/>
      <c r="H10" s="44"/>
    </row>
    <row r="11" spans="1:8" ht="98.4" customHeight="1" thickTop="1" thickBot="1" x14ac:dyDescent="0.35">
      <c r="A11" s="12"/>
      <c r="B11" s="13" t="s">
        <v>885</v>
      </c>
      <c r="C11" s="14"/>
      <c r="D11" s="14"/>
      <c r="E11" s="14"/>
      <c r="F11" s="14"/>
      <c r="G11" s="14"/>
      <c r="H11" s="15"/>
    </row>
    <row r="12" spans="1:8" ht="15" thickTop="1" x14ac:dyDescent="0.3">
      <c r="A12" s="16"/>
      <c r="B12" s="16"/>
      <c r="C12" s="16"/>
      <c r="D12" s="16"/>
      <c r="E12" s="16"/>
      <c r="F12" s="16"/>
      <c r="G12" s="16"/>
      <c r="H12" s="16"/>
    </row>
  </sheetData>
  <sheetProtection algorithmName="SHA-512" hashValue="Tj/1uvdgZx51n7seGhP5eKjzEtTi5VMYuVeytE/GrxJ07/tQ324wVfKj0miBvsOVRBaabj/B/z+qju/Wej/kqg==" saltValue="zrwqFBh71SEpM1Tqg/KcQA==" spinCount="100000" sheet="1" objects="1" scenarios="1"/>
  <mergeCells count="10">
    <mergeCell ref="B7:H7"/>
    <mergeCell ref="B8:H8"/>
    <mergeCell ref="B9:H9"/>
    <mergeCell ref="B10:H10"/>
    <mergeCell ref="C1:H1"/>
    <mergeCell ref="C2:H2"/>
    <mergeCell ref="B3:H3"/>
    <mergeCell ref="B4:H4"/>
    <mergeCell ref="B5:H5"/>
    <mergeCell ref="B6:H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H20"/>
  <sheetViews>
    <sheetView showGridLines="0" workbookViewId="0"/>
  </sheetViews>
  <sheetFormatPr defaultRowHeight="14.4" x14ac:dyDescent="0.3"/>
  <cols>
    <col min="1" max="1" width="26.88671875" customWidth="1"/>
    <col min="2" max="34" width="10.6640625" customWidth="1"/>
  </cols>
  <sheetData>
    <row r="1" spans="1:34" ht="21" x14ac:dyDescent="0.4">
      <c r="A1" s="21" t="str">
        <f>HYPERLINK("#Contents!A1","Return to Contents")</f>
        <v>Return to Contents</v>
      </c>
    </row>
    <row r="2" spans="1:34" ht="45" customHeight="1" x14ac:dyDescent="0.35">
      <c r="A2" s="73" t="s">
        <v>894</v>
      </c>
      <c r="B2" s="73"/>
      <c r="C2" s="73"/>
      <c r="D2" s="73"/>
      <c r="E2" s="73"/>
      <c r="F2" s="73"/>
      <c r="G2" s="73"/>
      <c r="H2" s="73"/>
      <c r="I2" s="73"/>
      <c r="J2" s="73"/>
      <c r="K2" s="73"/>
      <c r="L2" s="73"/>
      <c r="M2" s="73"/>
      <c r="N2" s="73"/>
      <c r="O2" s="73"/>
    </row>
    <row r="4" spans="1:34" ht="19.8" customHeight="1" x14ac:dyDescent="0.3">
      <c r="A4" s="1"/>
      <c r="B4" s="1"/>
      <c r="C4" s="69" t="s">
        <v>252</v>
      </c>
      <c r="D4" s="71"/>
      <c r="E4" s="69" t="s">
        <v>861</v>
      </c>
      <c r="F4" s="70"/>
      <c r="G4" s="70"/>
      <c r="H4" s="71"/>
      <c r="I4" s="72" t="s">
        <v>862</v>
      </c>
      <c r="J4" s="72"/>
      <c r="K4" s="72"/>
      <c r="L4" s="72" t="s">
        <v>887</v>
      </c>
      <c r="M4" s="72"/>
      <c r="N4" s="72" t="s">
        <v>253</v>
      </c>
      <c r="O4" s="72"/>
      <c r="P4" s="69" t="s">
        <v>888</v>
      </c>
      <c r="Q4" s="70"/>
      <c r="R4" s="70"/>
      <c r="S4" s="70"/>
      <c r="T4" s="70"/>
      <c r="U4" s="70"/>
      <c r="V4" s="70"/>
      <c r="W4" s="70"/>
      <c r="X4" s="70"/>
      <c r="Y4" s="70"/>
      <c r="Z4" s="71"/>
      <c r="AA4" s="69" t="s">
        <v>889</v>
      </c>
      <c r="AB4" s="70"/>
      <c r="AC4" s="70"/>
      <c r="AD4" s="70"/>
      <c r="AE4" s="69" t="s">
        <v>890</v>
      </c>
      <c r="AF4" s="70"/>
      <c r="AG4" s="70"/>
      <c r="AH4" s="70"/>
    </row>
    <row r="5" spans="1:34" ht="50.1" customHeight="1" x14ac:dyDescent="0.3">
      <c r="A5" s="2" t="s">
        <v>0</v>
      </c>
      <c r="B5" s="2" t="s">
        <v>1</v>
      </c>
      <c r="C5" s="2" t="s">
        <v>2</v>
      </c>
      <c r="D5" s="2" t="s">
        <v>3</v>
      </c>
      <c r="E5" s="2" t="s">
        <v>4</v>
      </c>
      <c r="F5" s="2" t="s">
        <v>5</v>
      </c>
      <c r="G5" s="2" t="s">
        <v>6</v>
      </c>
      <c r="H5" s="2" t="s">
        <v>7</v>
      </c>
      <c r="I5" s="2" t="s">
        <v>8</v>
      </c>
      <c r="J5" s="2" t="s">
        <v>9</v>
      </c>
      <c r="K5" s="2" t="s">
        <v>18</v>
      </c>
      <c r="L5" s="2" t="s">
        <v>863</v>
      </c>
      <c r="M5" s="2" t="s">
        <v>864</v>
      </c>
      <c r="N5" s="2" t="s">
        <v>865</v>
      </c>
      <c r="O5" s="2" t="s">
        <v>866</v>
      </c>
      <c r="P5" s="2" t="s">
        <v>11</v>
      </c>
      <c r="Q5" s="2" t="s">
        <v>877</v>
      </c>
      <c r="R5" s="2" t="s">
        <v>15</v>
      </c>
      <c r="S5" s="2" t="s">
        <v>14</v>
      </c>
      <c r="T5" s="2" t="s">
        <v>10</v>
      </c>
      <c r="U5" s="2" t="s">
        <v>12</v>
      </c>
      <c r="V5" s="2" t="s">
        <v>18</v>
      </c>
      <c r="W5" s="2" t="s">
        <v>867</v>
      </c>
      <c r="X5" s="2" t="s">
        <v>868</v>
      </c>
      <c r="Y5" s="2" t="s">
        <v>13</v>
      </c>
      <c r="Z5" s="2" t="s">
        <v>876</v>
      </c>
      <c r="AA5" s="2" t="s">
        <v>19</v>
      </c>
      <c r="AB5" s="2" t="s">
        <v>16</v>
      </c>
      <c r="AC5" s="2" t="s">
        <v>17</v>
      </c>
      <c r="AD5" s="2" t="s">
        <v>18</v>
      </c>
      <c r="AE5" s="2" t="s">
        <v>22</v>
      </c>
      <c r="AF5" s="2" t="s">
        <v>20</v>
      </c>
      <c r="AG5" s="2" t="s">
        <v>21</v>
      </c>
      <c r="AH5" s="2" t="s">
        <v>875</v>
      </c>
    </row>
    <row r="6" spans="1:34" ht="20.100000000000001" customHeight="1" x14ac:dyDescent="0.3">
      <c r="A6" s="6" t="s">
        <v>23</v>
      </c>
      <c r="B6" s="5" t="s">
        <v>24</v>
      </c>
      <c r="C6" s="5" t="s">
        <v>25</v>
      </c>
      <c r="D6" s="5" t="s">
        <v>26</v>
      </c>
      <c r="E6" s="5" t="s">
        <v>27</v>
      </c>
      <c r="F6" s="5" t="s">
        <v>28</v>
      </c>
      <c r="G6" s="5" t="s">
        <v>29</v>
      </c>
      <c r="H6" s="5" t="s">
        <v>30</v>
      </c>
      <c r="I6" s="5" t="s">
        <v>31</v>
      </c>
      <c r="J6" s="5" t="s">
        <v>32</v>
      </c>
      <c r="K6" s="5" t="s">
        <v>33</v>
      </c>
      <c r="L6" s="5" t="s">
        <v>34</v>
      </c>
      <c r="M6" s="5" t="s">
        <v>35</v>
      </c>
      <c r="N6" s="5" t="s">
        <v>36</v>
      </c>
      <c r="O6" s="5" t="s">
        <v>37</v>
      </c>
      <c r="P6" s="5" t="s">
        <v>39</v>
      </c>
      <c r="Q6" s="5" t="s">
        <v>46</v>
      </c>
      <c r="R6" s="5" t="s">
        <v>48</v>
      </c>
      <c r="S6" s="5" t="s">
        <v>45</v>
      </c>
      <c r="T6" s="5" t="s">
        <v>38</v>
      </c>
      <c r="U6" s="5" t="s">
        <v>40</v>
      </c>
      <c r="V6" s="5" t="s">
        <v>42</v>
      </c>
      <c r="W6" s="5" t="s">
        <v>43</v>
      </c>
      <c r="X6" s="5" t="s">
        <v>44</v>
      </c>
      <c r="Y6" s="5" t="s">
        <v>41</v>
      </c>
      <c r="Z6" s="5" t="s">
        <v>47</v>
      </c>
      <c r="AA6" s="5" t="s">
        <v>56</v>
      </c>
      <c r="AB6" s="5" t="s">
        <v>53</v>
      </c>
      <c r="AC6" s="5" t="s">
        <v>54</v>
      </c>
      <c r="AD6" s="5" t="s">
        <v>55</v>
      </c>
      <c r="AE6" s="5" t="s">
        <v>60</v>
      </c>
      <c r="AF6" s="5" t="s">
        <v>57</v>
      </c>
      <c r="AG6" s="5" t="s">
        <v>58</v>
      </c>
      <c r="AH6" s="5" t="s">
        <v>59</v>
      </c>
    </row>
    <row r="7" spans="1:34" ht="20.100000000000001" customHeight="1" x14ac:dyDescent="0.3">
      <c r="A7" s="3" t="s">
        <v>61</v>
      </c>
      <c r="B7" s="4" t="s">
        <v>62</v>
      </c>
      <c r="C7" s="4" t="s">
        <v>625</v>
      </c>
      <c r="D7" s="4" t="s">
        <v>64</v>
      </c>
      <c r="E7" s="4" t="s">
        <v>65</v>
      </c>
      <c r="F7" s="4" t="s">
        <v>314</v>
      </c>
      <c r="G7" s="4" t="s">
        <v>258</v>
      </c>
      <c r="H7" s="4" t="s">
        <v>259</v>
      </c>
      <c r="I7" s="4" t="s">
        <v>69</v>
      </c>
      <c r="J7" s="4" t="s">
        <v>70</v>
      </c>
      <c r="K7" s="4" t="s">
        <v>71</v>
      </c>
      <c r="L7" s="4" t="s">
        <v>72</v>
      </c>
      <c r="M7" s="4" t="s">
        <v>317</v>
      </c>
      <c r="N7" s="4" t="s">
        <v>74</v>
      </c>
      <c r="O7" s="4" t="s">
        <v>75</v>
      </c>
      <c r="P7" s="4" t="s">
        <v>318</v>
      </c>
      <c r="Q7" s="4" t="s">
        <v>333</v>
      </c>
      <c r="R7" s="4" t="s">
        <v>320</v>
      </c>
      <c r="S7" s="4" t="s">
        <v>83</v>
      </c>
      <c r="T7" s="4" t="s">
        <v>575</v>
      </c>
      <c r="U7" s="4" t="s">
        <v>78</v>
      </c>
      <c r="V7" s="4" t="s">
        <v>80</v>
      </c>
      <c r="W7" s="4" t="s">
        <v>81</v>
      </c>
      <c r="X7" s="4" t="s">
        <v>82</v>
      </c>
      <c r="Y7" s="4" t="s">
        <v>191</v>
      </c>
      <c r="Z7" s="4" t="s">
        <v>226</v>
      </c>
      <c r="AA7" s="4" t="s">
        <v>92</v>
      </c>
      <c r="AB7" s="4" t="s">
        <v>89</v>
      </c>
      <c r="AC7" s="4" t="s">
        <v>90</v>
      </c>
      <c r="AD7" s="4" t="s">
        <v>240</v>
      </c>
      <c r="AE7" s="4" t="s">
        <v>324</v>
      </c>
      <c r="AF7" s="4" t="s">
        <v>93</v>
      </c>
      <c r="AG7" s="4" t="s">
        <v>162</v>
      </c>
      <c r="AH7" s="4" t="s">
        <v>163</v>
      </c>
    </row>
    <row r="8" spans="1:34" ht="20.100000000000001" customHeight="1" x14ac:dyDescent="0.3">
      <c r="A8" s="6" t="s">
        <v>621</v>
      </c>
      <c r="B8" s="5" t="s">
        <v>626</v>
      </c>
      <c r="C8" s="5" t="s">
        <v>627</v>
      </c>
      <c r="D8" s="5" t="s">
        <v>97</v>
      </c>
      <c r="E8" s="5" t="s">
        <v>499</v>
      </c>
      <c r="F8" s="5" t="s">
        <v>477</v>
      </c>
      <c r="G8" s="5" t="s">
        <v>628</v>
      </c>
      <c r="H8" s="5" t="s">
        <v>502</v>
      </c>
      <c r="I8" s="5" t="s">
        <v>629</v>
      </c>
      <c r="J8" s="5" t="s">
        <v>630</v>
      </c>
      <c r="K8" s="5" t="s">
        <v>631</v>
      </c>
      <c r="L8" s="5" t="s">
        <v>77</v>
      </c>
      <c r="M8" s="5" t="s">
        <v>155</v>
      </c>
      <c r="N8" s="5" t="s">
        <v>320</v>
      </c>
      <c r="O8" s="5" t="s">
        <v>191</v>
      </c>
      <c r="P8" s="5" t="s">
        <v>632</v>
      </c>
      <c r="Q8" s="5" t="s">
        <v>361</v>
      </c>
      <c r="R8" s="5" t="s">
        <v>274</v>
      </c>
      <c r="S8" s="5" t="s">
        <v>303</v>
      </c>
      <c r="T8" s="5" t="s">
        <v>82</v>
      </c>
      <c r="U8" s="5" t="s">
        <v>59</v>
      </c>
      <c r="V8" s="5" t="s">
        <v>193</v>
      </c>
      <c r="W8" s="5" t="s">
        <v>118</v>
      </c>
      <c r="X8" s="5" t="s">
        <v>189</v>
      </c>
      <c r="Y8" s="5" t="s">
        <v>298</v>
      </c>
      <c r="Z8" s="5" t="s">
        <v>238</v>
      </c>
      <c r="AA8" s="5" t="s">
        <v>635</v>
      </c>
      <c r="AB8" s="5" t="s">
        <v>634</v>
      </c>
      <c r="AC8" s="5" t="s">
        <v>515</v>
      </c>
      <c r="AD8" s="5" t="s">
        <v>202</v>
      </c>
      <c r="AE8" s="5" t="s">
        <v>495</v>
      </c>
      <c r="AF8" s="5" t="s">
        <v>636</v>
      </c>
      <c r="AG8" s="5" t="s">
        <v>157</v>
      </c>
      <c r="AH8" s="5" t="s">
        <v>115</v>
      </c>
    </row>
    <row r="9" spans="1:34" ht="20.100000000000001" customHeight="1" x14ac:dyDescent="0.3">
      <c r="A9" s="3" t="s">
        <v>622</v>
      </c>
      <c r="B9" s="23">
        <v>0.48</v>
      </c>
      <c r="C9" s="23" t="s">
        <v>181</v>
      </c>
      <c r="D9" s="23" t="s">
        <v>338</v>
      </c>
      <c r="E9" s="23" t="s">
        <v>348</v>
      </c>
      <c r="F9" s="23" t="s">
        <v>178</v>
      </c>
      <c r="G9" s="23" t="s">
        <v>176</v>
      </c>
      <c r="H9" s="23" t="s">
        <v>180</v>
      </c>
      <c r="I9" s="23" t="s">
        <v>178</v>
      </c>
      <c r="J9" s="23" t="s">
        <v>335</v>
      </c>
      <c r="K9" s="23" t="s">
        <v>407</v>
      </c>
      <c r="L9" s="23" t="s">
        <v>341</v>
      </c>
      <c r="M9" s="23">
        <v>0.47</v>
      </c>
      <c r="N9" s="23" t="s">
        <v>176</v>
      </c>
      <c r="O9" s="23" t="s">
        <v>181</v>
      </c>
      <c r="P9" s="23" t="s">
        <v>446</v>
      </c>
      <c r="Q9" s="23" t="s">
        <v>173</v>
      </c>
      <c r="R9" s="23">
        <v>0.73</v>
      </c>
      <c r="S9" s="23" t="s">
        <v>138</v>
      </c>
      <c r="T9" s="23" t="s">
        <v>139</v>
      </c>
      <c r="U9" s="23" t="s">
        <v>243</v>
      </c>
      <c r="V9" s="23" t="s">
        <v>637</v>
      </c>
      <c r="W9" s="23" t="s">
        <v>134</v>
      </c>
      <c r="X9" s="23" t="s">
        <v>392</v>
      </c>
      <c r="Y9" s="23" t="s">
        <v>337</v>
      </c>
      <c r="Z9" s="23" t="s">
        <v>466</v>
      </c>
      <c r="AA9" s="23" t="s">
        <v>531</v>
      </c>
      <c r="AB9" s="23" t="s">
        <v>123</v>
      </c>
      <c r="AC9" s="23" t="s">
        <v>180</v>
      </c>
      <c r="AD9" s="23" t="s">
        <v>346</v>
      </c>
      <c r="AE9" s="23" t="s">
        <v>132</v>
      </c>
      <c r="AF9" s="23" t="s">
        <v>442</v>
      </c>
      <c r="AG9" s="23" t="s">
        <v>305</v>
      </c>
      <c r="AH9" s="23" t="s">
        <v>440</v>
      </c>
    </row>
    <row r="10" spans="1:34" ht="20.100000000000001" customHeight="1" x14ac:dyDescent="0.3">
      <c r="A10" s="6" t="s">
        <v>616</v>
      </c>
      <c r="B10" s="5" t="s">
        <v>638</v>
      </c>
      <c r="C10" s="5" t="s">
        <v>403</v>
      </c>
      <c r="D10" s="5" t="s">
        <v>461</v>
      </c>
      <c r="E10" s="5" t="s">
        <v>249</v>
      </c>
      <c r="F10" s="5" t="s">
        <v>358</v>
      </c>
      <c r="G10" s="5" t="s">
        <v>639</v>
      </c>
      <c r="H10" s="5" t="s">
        <v>434</v>
      </c>
      <c r="I10" s="5" t="s">
        <v>401</v>
      </c>
      <c r="J10" s="5" t="s">
        <v>274</v>
      </c>
      <c r="K10" s="5" t="s">
        <v>566</v>
      </c>
      <c r="L10" s="5" t="s">
        <v>640</v>
      </c>
      <c r="M10" s="5" t="s">
        <v>44</v>
      </c>
      <c r="N10" s="5" t="s">
        <v>153</v>
      </c>
      <c r="O10" s="5" t="s">
        <v>246</v>
      </c>
      <c r="P10" s="5" t="s">
        <v>284</v>
      </c>
      <c r="Q10" s="5" t="s">
        <v>551</v>
      </c>
      <c r="R10" s="5" t="s">
        <v>245</v>
      </c>
      <c r="S10" s="5" t="s">
        <v>191</v>
      </c>
      <c r="T10" s="5" t="s">
        <v>100</v>
      </c>
      <c r="U10" s="5" t="s">
        <v>214</v>
      </c>
      <c r="V10" s="5" t="s">
        <v>161</v>
      </c>
      <c r="W10" s="5" t="s">
        <v>311</v>
      </c>
      <c r="X10" s="5" t="s">
        <v>118</v>
      </c>
      <c r="Y10" s="5" t="s">
        <v>226</v>
      </c>
      <c r="Z10" s="5" t="s">
        <v>115</v>
      </c>
      <c r="AA10" s="5" t="s">
        <v>58</v>
      </c>
      <c r="AB10" s="5" t="s">
        <v>642</v>
      </c>
      <c r="AC10" s="5" t="s">
        <v>361</v>
      </c>
      <c r="AD10" s="5" t="s">
        <v>115</v>
      </c>
      <c r="AE10" s="5" t="s">
        <v>51</v>
      </c>
      <c r="AF10" s="5" t="s">
        <v>212</v>
      </c>
      <c r="AG10" s="5" t="s">
        <v>85</v>
      </c>
      <c r="AH10" s="5" t="s">
        <v>160</v>
      </c>
    </row>
    <row r="11" spans="1:34" ht="20.100000000000001" customHeight="1" x14ac:dyDescent="0.3">
      <c r="A11" s="3" t="s">
        <v>620</v>
      </c>
      <c r="B11" s="23" t="s">
        <v>126</v>
      </c>
      <c r="C11" s="23" t="s">
        <v>313</v>
      </c>
      <c r="D11" s="23" t="s">
        <v>173</v>
      </c>
      <c r="E11" s="23" t="s">
        <v>146</v>
      </c>
      <c r="F11" s="23" t="s">
        <v>138</v>
      </c>
      <c r="G11" s="23" t="s">
        <v>126</v>
      </c>
      <c r="H11" s="23" t="s">
        <v>243</v>
      </c>
      <c r="I11" s="23" t="s">
        <v>243</v>
      </c>
      <c r="J11" s="23" t="s">
        <v>131</v>
      </c>
      <c r="K11" s="23" t="s">
        <v>288</v>
      </c>
      <c r="L11" s="23" t="s">
        <v>243</v>
      </c>
      <c r="M11" s="23" t="s">
        <v>124</v>
      </c>
      <c r="N11" s="23" t="s">
        <v>131</v>
      </c>
      <c r="O11" s="23" t="s">
        <v>243</v>
      </c>
      <c r="P11" s="23" t="s">
        <v>171</v>
      </c>
      <c r="Q11" s="23" t="s">
        <v>313</v>
      </c>
      <c r="R11" s="23" t="s">
        <v>130</v>
      </c>
      <c r="S11" s="23" t="s">
        <v>175</v>
      </c>
      <c r="T11" s="23" t="s">
        <v>288</v>
      </c>
      <c r="U11" s="23" t="s">
        <v>312</v>
      </c>
      <c r="V11" s="23" t="s">
        <v>124</v>
      </c>
      <c r="W11" s="23" t="s">
        <v>442</v>
      </c>
      <c r="X11" s="23" t="s">
        <v>211</v>
      </c>
      <c r="Y11" s="23" t="s">
        <v>313</v>
      </c>
      <c r="Z11" s="23" t="s">
        <v>136</v>
      </c>
      <c r="AA11" s="23" t="s">
        <v>228</v>
      </c>
      <c r="AB11" s="23" t="s">
        <v>174</v>
      </c>
      <c r="AC11" s="23" t="s">
        <v>126</v>
      </c>
      <c r="AD11" s="23" t="s">
        <v>131</v>
      </c>
      <c r="AE11" s="23" t="s">
        <v>125</v>
      </c>
      <c r="AF11" s="23" t="s">
        <v>146</v>
      </c>
      <c r="AG11" s="23" t="s">
        <v>170</v>
      </c>
      <c r="AH11" s="23" t="s">
        <v>228</v>
      </c>
    </row>
    <row r="12" spans="1:34" ht="20.100000000000001" customHeight="1" x14ac:dyDescent="0.3">
      <c r="A12" s="6" t="s">
        <v>623</v>
      </c>
      <c r="B12" s="5" t="s">
        <v>35</v>
      </c>
      <c r="C12" s="5" t="s">
        <v>641</v>
      </c>
      <c r="D12" s="5" t="s">
        <v>514</v>
      </c>
      <c r="E12" s="5" t="s">
        <v>201</v>
      </c>
      <c r="F12" s="5" t="s">
        <v>306</v>
      </c>
      <c r="G12" s="5" t="s">
        <v>191</v>
      </c>
      <c r="H12" s="5" t="s">
        <v>275</v>
      </c>
      <c r="I12" s="5" t="s">
        <v>569</v>
      </c>
      <c r="J12" s="5" t="s">
        <v>499</v>
      </c>
      <c r="K12" s="5" t="s">
        <v>286</v>
      </c>
      <c r="L12" s="5" t="s">
        <v>566</v>
      </c>
      <c r="M12" s="5" t="s">
        <v>151</v>
      </c>
      <c r="N12" s="5" t="s">
        <v>220</v>
      </c>
      <c r="O12" s="5" t="s">
        <v>85</v>
      </c>
      <c r="P12" s="5" t="s">
        <v>219</v>
      </c>
      <c r="Q12" s="5" t="s">
        <v>155</v>
      </c>
      <c r="R12" s="5" t="s">
        <v>240</v>
      </c>
      <c r="S12" s="5" t="s">
        <v>42</v>
      </c>
      <c r="T12" s="5" t="s">
        <v>311</v>
      </c>
      <c r="U12" s="5" t="s">
        <v>95</v>
      </c>
      <c r="V12" s="5" t="s">
        <v>113</v>
      </c>
      <c r="W12" s="5" t="s">
        <v>118</v>
      </c>
      <c r="X12" s="5" t="s">
        <v>113</v>
      </c>
      <c r="Y12" s="5" t="s">
        <v>111</v>
      </c>
      <c r="Z12" s="5" t="s">
        <v>197</v>
      </c>
      <c r="AA12" s="5" t="s">
        <v>237</v>
      </c>
      <c r="AB12" s="5" t="s">
        <v>283</v>
      </c>
      <c r="AC12" s="5" t="s">
        <v>216</v>
      </c>
      <c r="AD12" s="5" t="s">
        <v>108</v>
      </c>
      <c r="AE12" s="5" t="s">
        <v>45</v>
      </c>
      <c r="AF12" s="5" t="s">
        <v>295</v>
      </c>
      <c r="AG12" s="5" t="s">
        <v>311</v>
      </c>
      <c r="AH12" s="5" t="s">
        <v>108</v>
      </c>
    </row>
    <row r="13" spans="1:34" ht="20.100000000000001" customHeight="1" x14ac:dyDescent="0.3">
      <c r="A13" s="3" t="s">
        <v>624</v>
      </c>
      <c r="B13" s="23" t="s">
        <v>172</v>
      </c>
      <c r="C13" s="23" t="s">
        <v>141</v>
      </c>
      <c r="D13" s="23" t="s">
        <v>142</v>
      </c>
      <c r="E13" s="23" t="s">
        <v>211</v>
      </c>
      <c r="F13" s="23" t="s">
        <v>134</v>
      </c>
      <c r="G13" s="23" t="s">
        <v>136</v>
      </c>
      <c r="H13" s="23" t="s">
        <v>146</v>
      </c>
      <c r="I13" s="23" t="s">
        <v>142</v>
      </c>
      <c r="J13" s="23" t="s">
        <v>172</v>
      </c>
      <c r="K13" s="23" t="s">
        <v>136</v>
      </c>
      <c r="L13" s="23" t="s">
        <v>172</v>
      </c>
      <c r="M13" s="23" t="s">
        <v>141</v>
      </c>
      <c r="N13" s="23" t="s">
        <v>142</v>
      </c>
      <c r="O13" s="23" t="s">
        <v>147</v>
      </c>
      <c r="P13" s="23" t="s">
        <v>211</v>
      </c>
      <c r="Q13" s="23" t="s">
        <v>173</v>
      </c>
      <c r="R13" s="23" t="s">
        <v>208</v>
      </c>
      <c r="S13" s="23" t="s">
        <v>146</v>
      </c>
      <c r="T13" s="23" t="s">
        <v>136</v>
      </c>
      <c r="U13" s="23" t="s">
        <v>171</v>
      </c>
      <c r="V13" s="23" t="s">
        <v>209</v>
      </c>
      <c r="W13" s="23" t="s">
        <v>207</v>
      </c>
      <c r="X13" s="23" t="s">
        <v>140</v>
      </c>
      <c r="Y13" s="23" t="s">
        <v>142</v>
      </c>
      <c r="Z13" s="23" t="s">
        <v>228</v>
      </c>
      <c r="AA13" s="23" t="s">
        <v>148</v>
      </c>
      <c r="AB13" s="23" t="s">
        <v>146</v>
      </c>
      <c r="AC13" s="23" t="s">
        <v>136</v>
      </c>
      <c r="AD13" s="23" t="s">
        <v>211</v>
      </c>
      <c r="AE13" s="23" t="s">
        <v>171</v>
      </c>
      <c r="AF13" s="23" t="s">
        <v>148</v>
      </c>
      <c r="AG13" s="23" t="s">
        <v>146</v>
      </c>
      <c r="AH13" s="23" t="s">
        <v>134</v>
      </c>
    </row>
    <row r="14" spans="1:34" ht="20.100000000000001" customHeight="1" x14ac:dyDescent="0.3">
      <c r="A14" s="6" t="s">
        <v>609</v>
      </c>
      <c r="B14" s="5" t="s">
        <v>152</v>
      </c>
      <c r="C14" s="5" t="s">
        <v>40</v>
      </c>
      <c r="D14" s="5" t="s">
        <v>220</v>
      </c>
      <c r="E14" s="5" t="s">
        <v>198</v>
      </c>
      <c r="F14" s="5" t="s">
        <v>282</v>
      </c>
      <c r="G14" s="5" t="s">
        <v>249</v>
      </c>
      <c r="H14" s="5" t="s">
        <v>290</v>
      </c>
      <c r="I14" s="5" t="s">
        <v>282</v>
      </c>
      <c r="J14" s="5" t="s">
        <v>206</v>
      </c>
      <c r="K14" s="5" t="s">
        <v>290</v>
      </c>
      <c r="L14" s="5" t="s">
        <v>366</v>
      </c>
      <c r="M14" s="5" t="s">
        <v>232</v>
      </c>
      <c r="N14" s="5" t="s">
        <v>43</v>
      </c>
      <c r="O14" s="5" t="s">
        <v>47</v>
      </c>
      <c r="P14" s="5" t="s">
        <v>113</v>
      </c>
      <c r="Q14" s="5" t="s">
        <v>357</v>
      </c>
      <c r="R14" s="5" t="s">
        <v>115</v>
      </c>
      <c r="S14" s="5" t="s">
        <v>112</v>
      </c>
      <c r="T14" s="5" t="s">
        <v>59</v>
      </c>
      <c r="U14" s="5" t="s">
        <v>118</v>
      </c>
      <c r="V14" s="5" t="s">
        <v>160</v>
      </c>
      <c r="W14" s="5" t="s">
        <v>160</v>
      </c>
      <c r="X14" s="5" t="s">
        <v>160</v>
      </c>
      <c r="Y14" s="5" t="s">
        <v>95</v>
      </c>
      <c r="Z14" s="5" t="s">
        <v>160</v>
      </c>
      <c r="AA14" s="5" t="s">
        <v>196</v>
      </c>
      <c r="AB14" s="5" t="s">
        <v>503</v>
      </c>
      <c r="AC14" s="5" t="s">
        <v>100</v>
      </c>
      <c r="AD14" s="5" t="s">
        <v>116</v>
      </c>
      <c r="AE14" s="5" t="s">
        <v>367</v>
      </c>
      <c r="AF14" s="5" t="s">
        <v>200</v>
      </c>
      <c r="AG14" s="5" t="s">
        <v>163</v>
      </c>
      <c r="AH14" s="5" t="s">
        <v>116</v>
      </c>
    </row>
    <row r="15" spans="1:34" ht="20.100000000000001" customHeight="1" x14ac:dyDescent="0.3">
      <c r="A15" s="3" t="s">
        <v>615</v>
      </c>
      <c r="B15" s="23" t="s">
        <v>208</v>
      </c>
      <c r="C15" s="23" t="s">
        <v>207</v>
      </c>
      <c r="D15" s="23" t="s">
        <v>148</v>
      </c>
      <c r="E15" s="23" t="s">
        <v>134</v>
      </c>
      <c r="F15" s="23" t="s">
        <v>134</v>
      </c>
      <c r="G15" s="23" t="s">
        <v>148</v>
      </c>
      <c r="H15" s="23" t="s">
        <v>208</v>
      </c>
      <c r="I15" s="23" t="s">
        <v>134</v>
      </c>
      <c r="J15" s="23" t="s">
        <v>209</v>
      </c>
      <c r="K15" s="23" t="s">
        <v>208</v>
      </c>
      <c r="L15" s="23" t="s">
        <v>148</v>
      </c>
      <c r="M15" s="23" t="s">
        <v>142</v>
      </c>
      <c r="N15" s="23" t="s">
        <v>209</v>
      </c>
      <c r="O15" s="23" t="s">
        <v>141</v>
      </c>
      <c r="P15" s="23" t="s">
        <v>135</v>
      </c>
      <c r="Q15" s="23" t="s">
        <v>128</v>
      </c>
      <c r="R15" s="23" t="s">
        <v>210</v>
      </c>
      <c r="S15" s="23" t="s">
        <v>148</v>
      </c>
      <c r="T15" s="23" t="s">
        <v>209</v>
      </c>
      <c r="U15" s="23" t="s">
        <v>208</v>
      </c>
      <c r="V15" s="23" t="s">
        <v>140</v>
      </c>
      <c r="W15" s="23" t="s">
        <v>211</v>
      </c>
      <c r="X15" s="23" t="s">
        <v>210</v>
      </c>
      <c r="Y15" s="23" t="s">
        <v>208</v>
      </c>
      <c r="Z15" s="23" t="s">
        <v>209</v>
      </c>
      <c r="AA15" s="23" t="s">
        <v>210</v>
      </c>
      <c r="AB15" s="23" t="s">
        <v>147</v>
      </c>
      <c r="AC15" s="23" t="s">
        <v>147</v>
      </c>
      <c r="AD15" s="23" t="s">
        <v>143</v>
      </c>
      <c r="AE15" s="23" t="s">
        <v>147</v>
      </c>
      <c r="AF15" s="23" t="s">
        <v>210</v>
      </c>
      <c r="AG15" s="23" t="s">
        <v>209</v>
      </c>
      <c r="AH15" s="23" t="s">
        <v>135</v>
      </c>
    </row>
    <row r="16" spans="1:34" ht="20.100000000000001" customHeight="1" x14ac:dyDescent="0.3">
      <c r="A16" s="6" t="s">
        <v>871</v>
      </c>
      <c r="B16" s="5" t="s">
        <v>266</v>
      </c>
      <c r="C16" s="5" t="s">
        <v>206</v>
      </c>
      <c r="D16" s="5" t="s">
        <v>107</v>
      </c>
      <c r="E16" s="5" t="s">
        <v>277</v>
      </c>
      <c r="F16" s="5" t="s">
        <v>219</v>
      </c>
      <c r="G16" s="5" t="s">
        <v>201</v>
      </c>
      <c r="H16" s="5" t="s">
        <v>202</v>
      </c>
      <c r="I16" s="5" t="s">
        <v>198</v>
      </c>
      <c r="J16" s="5" t="s">
        <v>199</v>
      </c>
      <c r="K16" s="5" t="s">
        <v>202</v>
      </c>
      <c r="L16" s="5" t="s">
        <v>110</v>
      </c>
      <c r="M16" s="5" t="s">
        <v>113</v>
      </c>
      <c r="N16" s="5" t="s">
        <v>43</v>
      </c>
      <c r="O16" s="5" t="s">
        <v>59</v>
      </c>
      <c r="P16" s="5" t="s">
        <v>311</v>
      </c>
      <c r="Q16" s="5" t="s">
        <v>200</v>
      </c>
      <c r="R16" s="5" t="s">
        <v>160</v>
      </c>
      <c r="S16" s="5" t="s">
        <v>163</v>
      </c>
      <c r="T16" s="5" t="s">
        <v>161</v>
      </c>
      <c r="U16" s="5" t="s">
        <v>118</v>
      </c>
      <c r="V16" s="5" t="s">
        <v>116</v>
      </c>
      <c r="W16" s="5" t="s">
        <v>160</v>
      </c>
      <c r="X16" s="5" t="s">
        <v>116</v>
      </c>
      <c r="Y16" s="5" t="s">
        <v>108</v>
      </c>
      <c r="Z16" s="5" t="s">
        <v>160</v>
      </c>
      <c r="AA16" s="5" t="s">
        <v>166</v>
      </c>
      <c r="AB16" s="5" t="s">
        <v>168</v>
      </c>
      <c r="AC16" s="5" t="s">
        <v>214</v>
      </c>
      <c r="AD16" s="5" t="s">
        <v>108</v>
      </c>
      <c r="AE16" s="5" t="s">
        <v>249</v>
      </c>
      <c r="AF16" s="5" t="s">
        <v>226</v>
      </c>
      <c r="AG16" s="5" t="s">
        <v>113</v>
      </c>
      <c r="AH16" s="5" t="s">
        <v>160</v>
      </c>
    </row>
    <row r="17" spans="1:34" ht="20.100000000000001" customHeight="1" x14ac:dyDescent="0.3">
      <c r="A17" s="3" t="s">
        <v>872</v>
      </c>
      <c r="B17" s="23" t="s">
        <v>179</v>
      </c>
      <c r="C17" s="23" t="s">
        <v>211</v>
      </c>
      <c r="D17" s="23" t="s">
        <v>210</v>
      </c>
      <c r="E17" s="23" t="s">
        <v>142</v>
      </c>
      <c r="F17" s="23">
        <v>0.05</v>
      </c>
      <c r="G17" s="23" t="s">
        <v>143</v>
      </c>
      <c r="H17" s="23">
        <v>0.04</v>
      </c>
      <c r="I17" s="23" t="s">
        <v>210</v>
      </c>
      <c r="J17" s="23">
        <v>0.04</v>
      </c>
      <c r="K17" s="23" t="s">
        <v>140</v>
      </c>
      <c r="L17" s="23">
        <v>0.01</v>
      </c>
      <c r="M17" s="23" t="s">
        <v>143</v>
      </c>
      <c r="N17" s="23">
        <v>0.08</v>
      </c>
      <c r="O17" s="23">
        <v>0.04</v>
      </c>
      <c r="P17" s="23">
        <v>0.05</v>
      </c>
      <c r="Q17" s="23" t="s">
        <v>140</v>
      </c>
      <c r="R17" s="23" t="s">
        <v>143</v>
      </c>
      <c r="S17" s="23" t="s">
        <v>179</v>
      </c>
      <c r="T17" s="23" t="s">
        <v>148</v>
      </c>
      <c r="U17" s="23">
        <v>0.08</v>
      </c>
      <c r="V17" s="23" t="s">
        <v>143</v>
      </c>
      <c r="W17" s="23" t="s">
        <v>148</v>
      </c>
      <c r="X17" s="23" t="s">
        <v>135</v>
      </c>
      <c r="Y17" s="23" t="s">
        <v>143</v>
      </c>
      <c r="Z17" s="23" t="s">
        <v>211</v>
      </c>
      <c r="AA17" s="23">
        <v>0.04</v>
      </c>
      <c r="AB17" s="23">
        <v>0.04</v>
      </c>
      <c r="AC17" s="23">
        <v>0.05</v>
      </c>
      <c r="AD17" s="23">
        <v>0.04</v>
      </c>
      <c r="AE17" s="23" t="s">
        <v>179</v>
      </c>
      <c r="AF17" s="23">
        <v>0.03</v>
      </c>
      <c r="AG17" s="23">
        <v>0.03</v>
      </c>
      <c r="AH17" s="23" t="s">
        <v>130</v>
      </c>
    </row>
    <row r="18" spans="1:34" ht="20.100000000000001" customHeight="1" x14ac:dyDescent="0.3">
      <c r="A18" s="6" t="s">
        <v>599</v>
      </c>
      <c r="B18" s="5" t="s">
        <v>193</v>
      </c>
      <c r="C18" s="5" t="s">
        <v>197</v>
      </c>
      <c r="D18" s="5" t="s">
        <v>287</v>
      </c>
      <c r="E18" s="5" t="s">
        <v>118</v>
      </c>
      <c r="F18" s="5" t="s">
        <v>163</v>
      </c>
      <c r="G18" s="5" t="s">
        <v>202</v>
      </c>
      <c r="H18" s="5" t="s">
        <v>160</v>
      </c>
      <c r="I18" s="5" t="s">
        <v>197</v>
      </c>
      <c r="J18" s="5" t="s">
        <v>238</v>
      </c>
      <c r="K18" s="5" t="s">
        <v>197</v>
      </c>
      <c r="L18" s="5" t="s">
        <v>214</v>
      </c>
      <c r="M18" s="5" t="s">
        <v>108</v>
      </c>
      <c r="N18" s="5" t="s">
        <v>115</v>
      </c>
      <c r="O18" s="5" t="s">
        <v>197</v>
      </c>
      <c r="P18" s="5" t="s">
        <v>108</v>
      </c>
      <c r="Q18" s="5" t="s">
        <v>200</v>
      </c>
      <c r="R18" s="5" t="s">
        <v>116</v>
      </c>
      <c r="S18" s="5" t="s">
        <v>113</v>
      </c>
      <c r="T18" s="5" t="s">
        <v>108</v>
      </c>
      <c r="U18" s="5" t="s">
        <v>108</v>
      </c>
      <c r="V18" s="5" t="s">
        <v>116</v>
      </c>
      <c r="W18" s="5" t="s">
        <v>116</v>
      </c>
      <c r="X18" s="5" t="s">
        <v>108</v>
      </c>
      <c r="Y18" s="5" t="s">
        <v>160</v>
      </c>
      <c r="Z18" s="5" t="s">
        <v>116</v>
      </c>
      <c r="AA18" s="5" t="s">
        <v>113</v>
      </c>
      <c r="AB18" s="5" t="s">
        <v>112</v>
      </c>
      <c r="AC18" s="5" t="s">
        <v>201</v>
      </c>
      <c r="AD18" s="5" t="s">
        <v>108</v>
      </c>
      <c r="AE18" s="5" t="s">
        <v>200</v>
      </c>
      <c r="AF18" s="5" t="s">
        <v>221</v>
      </c>
      <c r="AG18" s="5" t="s">
        <v>160</v>
      </c>
      <c r="AH18" s="5" t="s">
        <v>116</v>
      </c>
    </row>
    <row r="19" spans="1:34" ht="20.100000000000001" customHeight="1" x14ac:dyDescent="0.3">
      <c r="A19" s="3" t="s">
        <v>607</v>
      </c>
      <c r="B19" s="23" t="s">
        <v>143</v>
      </c>
      <c r="C19" s="23" t="s">
        <v>135</v>
      </c>
      <c r="D19" s="23">
        <v>0.01</v>
      </c>
      <c r="E19" s="23">
        <v>0.01</v>
      </c>
      <c r="F19" s="23" t="s">
        <v>143</v>
      </c>
      <c r="G19" s="23" t="s">
        <v>210</v>
      </c>
      <c r="H19" s="23" t="s">
        <v>135</v>
      </c>
      <c r="I19" s="23" t="s">
        <v>143</v>
      </c>
      <c r="J19" s="23" t="s">
        <v>210</v>
      </c>
      <c r="K19" s="23" t="s">
        <v>143</v>
      </c>
      <c r="L19" s="23" t="s">
        <v>210</v>
      </c>
      <c r="M19" s="23" t="s">
        <v>143</v>
      </c>
      <c r="N19" s="23" t="s">
        <v>143</v>
      </c>
      <c r="O19" s="23" t="s">
        <v>210</v>
      </c>
      <c r="P19" s="23" t="s">
        <v>135</v>
      </c>
      <c r="Q19" s="23" t="s">
        <v>179</v>
      </c>
      <c r="R19" s="23" t="s">
        <v>135</v>
      </c>
      <c r="S19" s="23" t="s">
        <v>143</v>
      </c>
      <c r="T19" s="23" t="s">
        <v>143</v>
      </c>
      <c r="U19" s="23" t="s">
        <v>140</v>
      </c>
      <c r="V19" s="23" t="s">
        <v>135</v>
      </c>
      <c r="W19" s="23" t="s">
        <v>143</v>
      </c>
      <c r="X19" s="23" t="s">
        <v>143</v>
      </c>
      <c r="Y19" s="23" t="s">
        <v>143</v>
      </c>
      <c r="Z19" s="23" t="s">
        <v>135</v>
      </c>
      <c r="AA19" s="23" t="s">
        <v>135</v>
      </c>
      <c r="AB19" s="23" t="s">
        <v>210</v>
      </c>
      <c r="AC19" s="23" t="s">
        <v>210</v>
      </c>
      <c r="AD19" s="23" t="s">
        <v>211</v>
      </c>
      <c r="AE19" s="23" t="s">
        <v>210</v>
      </c>
      <c r="AF19" s="23" t="s">
        <v>143</v>
      </c>
      <c r="AG19" s="23" t="s">
        <v>143</v>
      </c>
      <c r="AH19" s="23" t="s">
        <v>135</v>
      </c>
    </row>
    <row r="20" spans="1:34" x14ac:dyDescent="0.3">
      <c r="B20" s="22">
        <f>((B9)+(B11)+(B13)+(B15)+(B17)+(B19))</f>
        <v>1</v>
      </c>
      <c r="C20" s="22">
        <f t="shared" ref="C20:AH20" si="0">((C9)+(C11)+(C13)+(C15)+(C17)+(C19))</f>
        <v>1</v>
      </c>
      <c r="D20" s="22">
        <f t="shared" si="0"/>
        <v>1</v>
      </c>
      <c r="E20" s="22">
        <f t="shared" si="0"/>
        <v>1</v>
      </c>
      <c r="F20" s="22">
        <f t="shared" si="0"/>
        <v>1</v>
      </c>
      <c r="G20" s="22">
        <f t="shared" si="0"/>
        <v>1</v>
      </c>
      <c r="H20" s="22">
        <f t="shared" si="0"/>
        <v>0.99999999999999989</v>
      </c>
      <c r="I20" s="22">
        <f t="shared" si="0"/>
        <v>1</v>
      </c>
      <c r="J20" s="22">
        <f t="shared" si="0"/>
        <v>1</v>
      </c>
      <c r="K20" s="22">
        <f t="shared" si="0"/>
        <v>1</v>
      </c>
      <c r="L20" s="22">
        <f t="shared" si="0"/>
        <v>1</v>
      </c>
      <c r="M20" s="22">
        <f t="shared" si="0"/>
        <v>1</v>
      </c>
      <c r="N20" s="22">
        <f t="shared" si="0"/>
        <v>0.99999999999999989</v>
      </c>
      <c r="O20" s="22">
        <f t="shared" si="0"/>
        <v>1</v>
      </c>
      <c r="P20" s="22">
        <f t="shared" si="0"/>
        <v>1</v>
      </c>
      <c r="Q20" s="22">
        <f t="shared" si="0"/>
        <v>1</v>
      </c>
      <c r="R20" s="22">
        <f t="shared" si="0"/>
        <v>1</v>
      </c>
      <c r="S20" s="22">
        <f t="shared" si="0"/>
        <v>1</v>
      </c>
      <c r="T20" s="22">
        <f t="shared" si="0"/>
        <v>1</v>
      </c>
      <c r="U20" s="22">
        <f t="shared" si="0"/>
        <v>1</v>
      </c>
      <c r="V20" s="22">
        <f t="shared" si="0"/>
        <v>1</v>
      </c>
      <c r="W20" s="22">
        <f t="shared" si="0"/>
        <v>1</v>
      </c>
      <c r="X20" s="22">
        <f t="shared" si="0"/>
        <v>1</v>
      </c>
      <c r="Y20" s="22">
        <f t="shared" si="0"/>
        <v>1</v>
      </c>
      <c r="Z20" s="22">
        <f t="shared" si="0"/>
        <v>1.0000000000000002</v>
      </c>
      <c r="AA20" s="22">
        <f t="shared" si="0"/>
        <v>1</v>
      </c>
      <c r="AB20" s="22">
        <f t="shared" si="0"/>
        <v>1</v>
      </c>
      <c r="AC20" s="22">
        <f t="shared" si="0"/>
        <v>1</v>
      </c>
      <c r="AD20" s="22">
        <f t="shared" si="0"/>
        <v>1</v>
      </c>
      <c r="AE20" s="22">
        <f t="shared" si="0"/>
        <v>1</v>
      </c>
      <c r="AF20" s="22">
        <f t="shared" si="0"/>
        <v>1</v>
      </c>
      <c r="AG20" s="22">
        <f t="shared" si="0"/>
        <v>1</v>
      </c>
      <c r="AH20" s="22">
        <f t="shared" si="0"/>
        <v>1</v>
      </c>
    </row>
  </sheetData>
  <sheetProtection algorithmName="SHA-512" hashValue="j95vBvkXUEsMFaJvk9JWKJpQksGE00XVQW/WdY8/3Cu3Xx4b4/xJYifxUtIPH+NxJNLUpCAsSrtuSOMVO8tYqg==" saltValue="k4eAEBvpZHv2cCfF9Hg56g==" spinCount="100000" sheet="1" objects="1" scenarios="1"/>
  <mergeCells count="8">
    <mergeCell ref="P4:Z4"/>
    <mergeCell ref="AE4:AH4"/>
    <mergeCell ref="AA4:AD4"/>
    <mergeCell ref="A2:O2"/>
    <mergeCell ref="C4:D4"/>
    <mergeCell ref="E4:H4"/>
    <mergeCell ref="I4:K4"/>
    <mergeCell ref="L4:O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H8 B10:AH16 C9:L9 B19:C19 F19:AH19 B18:AH18 B17:E17 G17 I17 K17 M17 N9:Q9 Q17:T17 S9:AH9 V17:Z17 AE17 AH17"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9"/>
  <sheetViews>
    <sheetView showGridLines="0" workbookViewId="0"/>
  </sheetViews>
  <sheetFormatPr defaultRowHeight="14.4" x14ac:dyDescent="0.3"/>
  <cols>
    <col min="1" max="1" width="26.88671875" customWidth="1"/>
    <col min="2" max="34" width="10.6640625" customWidth="1"/>
  </cols>
  <sheetData>
    <row r="1" spans="1:34" ht="21" x14ac:dyDescent="0.4">
      <c r="A1" s="21" t="str">
        <f>HYPERLINK("#Contents!A1","Return to Contents")</f>
        <v>Return to Contents</v>
      </c>
    </row>
    <row r="2" spans="1:34" ht="43.2" customHeight="1" x14ac:dyDescent="0.35">
      <c r="A2" s="73" t="s">
        <v>895</v>
      </c>
      <c r="B2" s="74"/>
      <c r="C2" s="74"/>
      <c r="D2" s="74"/>
      <c r="E2" s="74"/>
      <c r="F2" s="74"/>
      <c r="G2" s="74"/>
      <c r="H2" s="74"/>
      <c r="I2" s="74"/>
      <c r="J2" s="74"/>
      <c r="K2" s="74"/>
      <c r="L2" s="74"/>
      <c r="M2" s="74"/>
      <c r="N2" s="74"/>
      <c r="O2" s="74"/>
    </row>
    <row r="3" spans="1:34" ht="14.4" customHeight="1" x14ac:dyDescent="0.3">
      <c r="A3" s="1"/>
      <c r="B3" s="1"/>
      <c r="C3" s="69" t="s">
        <v>252</v>
      </c>
      <c r="D3" s="71"/>
      <c r="E3" s="69" t="s">
        <v>861</v>
      </c>
      <c r="F3" s="70"/>
      <c r="G3" s="70"/>
      <c r="H3" s="71"/>
      <c r="I3" s="72" t="s">
        <v>862</v>
      </c>
      <c r="J3" s="72"/>
      <c r="K3" s="72"/>
      <c r="L3" s="72" t="s">
        <v>887</v>
      </c>
      <c r="M3" s="72"/>
      <c r="N3" s="72" t="s">
        <v>253</v>
      </c>
      <c r="O3" s="72"/>
      <c r="P3" s="69" t="s">
        <v>888</v>
      </c>
      <c r="Q3" s="70"/>
      <c r="R3" s="70"/>
      <c r="S3" s="70"/>
      <c r="T3" s="70"/>
      <c r="U3" s="70"/>
      <c r="V3" s="70"/>
      <c r="W3" s="70"/>
      <c r="X3" s="70"/>
      <c r="Y3" s="70"/>
      <c r="Z3" s="71"/>
      <c r="AA3" s="69" t="s">
        <v>889</v>
      </c>
      <c r="AB3" s="70"/>
      <c r="AC3" s="70"/>
      <c r="AD3" s="70"/>
      <c r="AE3" s="69" t="s">
        <v>890</v>
      </c>
      <c r="AF3" s="70"/>
      <c r="AG3" s="70"/>
      <c r="AH3" s="70"/>
    </row>
    <row r="4" spans="1:34" ht="50.1" customHeight="1" x14ac:dyDescent="0.3">
      <c r="A4" s="2" t="s">
        <v>0</v>
      </c>
      <c r="B4" s="2" t="s">
        <v>1</v>
      </c>
      <c r="C4" s="2" t="s">
        <v>2</v>
      </c>
      <c r="D4" s="2" t="s">
        <v>3</v>
      </c>
      <c r="E4" s="2" t="s">
        <v>4</v>
      </c>
      <c r="F4" s="2" t="s">
        <v>5</v>
      </c>
      <c r="G4" s="2" t="s">
        <v>6</v>
      </c>
      <c r="H4" s="2" t="s">
        <v>7</v>
      </c>
      <c r="I4" s="2" t="s">
        <v>8</v>
      </c>
      <c r="J4" s="2" t="s">
        <v>9</v>
      </c>
      <c r="K4" s="2" t="s">
        <v>18</v>
      </c>
      <c r="L4" s="2" t="s">
        <v>863</v>
      </c>
      <c r="M4" s="2" t="s">
        <v>864</v>
      </c>
      <c r="N4" s="2" t="s">
        <v>865</v>
      </c>
      <c r="O4" s="2" t="s">
        <v>866</v>
      </c>
      <c r="P4" s="2" t="s">
        <v>11</v>
      </c>
      <c r="Q4" s="2" t="s">
        <v>877</v>
      </c>
      <c r="R4" s="2" t="s">
        <v>15</v>
      </c>
      <c r="S4" s="2" t="s">
        <v>14</v>
      </c>
      <c r="T4" s="2" t="s">
        <v>10</v>
      </c>
      <c r="U4" s="2" t="s">
        <v>12</v>
      </c>
      <c r="V4" s="2" t="s">
        <v>18</v>
      </c>
      <c r="W4" s="2" t="s">
        <v>867</v>
      </c>
      <c r="X4" s="2" t="s">
        <v>868</v>
      </c>
      <c r="Y4" s="2" t="s">
        <v>13</v>
      </c>
      <c r="Z4" s="2" t="s">
        <v>876</v>
      </c>
      <c r="AA4" s="2" t="s">
        <v>19</v>
      </c>
      <c r="AB4" s="2" t="s">
        <v>16</v>
      </c>
      <c r="AC4" s="2" t="s">
        <v>17</v>
      </c>
      <c r="AD4" s="2" t="s">
        <v>18</v>
      </c>
      <c r="AE4" s="2" t="s">
        <v>22</v>
      </c>
      <c r="AF4" s="2" t="s">
        <v>20</v>
      </c>
      <c r="AG4" s="2" t="s">
        <v>21</v>
      </c>
      <c r="AH4" s="2" t="s">
        <v>875</v>
      </c>
    </row>
    <row r="5" spans="1:34" ht="20.100000000000001" customHeight="1" x14ac:dyDescent="0.3">
      <c r="A5" s="6" t="s">
        <v>23</v>
      </c>
      <c r="B5" s="5" t="s">
        <v>24</v>
      </c>
      <c r="C5" s="5" t="s">
        <v>25</v>
      </c>
      <c r="D5" s="5" t="s">
        <v>26</v>
      </c>
      <c r="E5" s="5" t="s">
        <v>27</v>
      </c>
      <c r="F5" s="5" t="s">
        <v>28</v>
      </c>
      <c r="G5" s="5" t="s">
        <v>29</v>
      </c>
      <c r="H5" s="5" t="s">
        <v>30</v>
      </c>
      <c r="I5" s="5" t="s">
        <v>31</v>
      </c>
      <c r="J5" s="5" t="s">
        <v>32</v>
      </c>
      <c r="K5" s="5" t="s">
        <v>33</v>
      </c>
      <c r="L5" s="5" t="s">
        <v>34</v>
      </c>
      <c r="M5" s="5" t="s">
        <v>35</v>
      </c>
      <c r="N5" s="5" t="s">
        <v>36</v>
      </c>
      <c r="O5" s="5" t="s">
        <v>37</v>
      </c>
      <c r="P5" s="5" t="s">
        <v>39</v>
      </c>
      <c r="Q5" s="5" t="s">
        <v>46</v>
      </c>
      <c r="R5" s="5" t="s">
        <v>48</v>
      </c>
      <c r="S5" s="5" t="s">
        <v>45</v>
      </c>
      <c r="T5" s="5" t="s">
        <v>38</v>
      </c>
      <c r="U5" s="5" t="s">
        <v>40</v>
      </c>
      <c r="V5" s="5" t="s">
        <v>42</v>
      </c>
      <c r="W5" s="5" t="s">
        <v>43</v>
      </c>
      <c r="X5" s="5" t="s">
        <v>44</v>
      </c>
      <c r="Y5" s="5" t="s">
        <v>41</v>
      </c>
      <c r="Z5" s="5" t="s">
        <v>47</v>
      </c>
      <c r="AA5" s="5" t="s">
        <v>56</v>
      </c>
      <c r="AB5" s="5" t="s">
        <v>53</v>
      </c>
      <c r="AC5" s="5" t="s">
        <v>54</v>
      </c>
      <c r="AD5" s="5" t="s">
        <v>55</v>
      </c>
      <c r="AE5" s="5" t="s">
        <v>60</v>
      </c>
      <c r="AF5" s="5" t="s">
        <v>57</v>
      </c>
      <c r="AG5" s="5" t="s">
        <v>58</v>
      </c>
      <c r="AH5" s="5" t="s">
        <v>59</v>
      </c>
    </row>
    <row r="6" spans="1:34" ht="20.100000000000001" customHeight="1" x14ac:dyDescent="0.3">
      <c r="A6" s="3" t="s">
        <v>61</v>
      </c>
      <c r="B6" s="4" t="s">
        <v>62</v>
      </c>
      <c r="C6" s="4" t="s">
        <v>63</v>
      </c>
      <c r="D6" s="4" t="s">
        <v>64</v>
      </c>
      <c r="E6" s="4" t="s">
        <v>547</v>
      </c>
      <c r="F6" s="4" t="s">
        <v>314</v>
      </c>
      <c r="G6" s="4" t="s">
        <v>67</v>
      </c>
      <c r="H6" s="4" t="s">
        <v>259</v>
      </c>
      <c r="I6" s="4" t="s">
        <v>643</v>
      </c>
      <c r="J6" s="4" t="s">
        <v>270</v>
      </c>
      <c r="K6" s="4" t="s">
        <v>71</v>
      </c>
      <c r="L6" s="4" t="s">
        <v>72</v>
      </c>
      <c r="M6" s="4" t="s">
        <v>317</v>
      </c>
      <c r="N6" s="4" t="s">
        <v>263</v>
      </c>
      <c r="O6" s="4" t="s">
        <v>471</v>
      </c>
      <c r="P6" s="4" t="s">
        <v>77</v>
      </c>
      <c r="Q6" s="4" t="s">
        <v>319</v>
      </c>
      <c r="R6" s="4" t="s">
        <v>420</v>
      </c>
      <c r="S6" s="4" t="s">
        <v>267</v>
      </c>
      <c r="T6" s="4" t="s">
        <v>612</v>
      </c>
      <c r="U6" s="4" t="s">
        <v>78</v>
      </c>
      <c r="V6" s="4" t="s">
        <v>42</v>
      </c>
      <c r="W6" s="4" t="s">
        <v>81</v>
      </c>
      <c r="X6" s="4" t="s">
        <v>310</v>
      </c>
      <c r="Y6" s="4" t="s">
        <v>191</v>
      </c>
      <c r="Z6" s="4" t="s">
        <v>85</v>
      </c>
      <c r="AA6" s="4" t="s">
        <v>92</v>
      </c>
      <c r="AB6" s="4" t="s">
        <v>89</v>
      </c>
      <c r="AC6" s="4" t="s">
        <v>518</v>
      </c>
      <c r="AD6" s="4" t="s">
        <v>91</v>
      </c>
      <c r="AE6" s="4" t="s">
        <v>96</v>
      </c>
      <c r="AF6" s="4" t="s">
        <v>271</v>
      </c>
      <c r="AG6" s="4" t="s">
        <v>162</v>
      </c>
      <c r="AH6" s="4" t="s">
        <v>95</v>
      </c>
    </row>
    <row r="7" spans="1:34" ht="20.100000000000001" customHeight="1" x14ac:dyDescent="0.3">
      <c r="A7" s="6" t="s">
        <v>621</v>
      </c>
      <c r="B7" s="5" t="s">
        <v>498</v>
      </c>
      <c r="C7" s="5" t="s">
        <v>644</v>
      </c>
      <c r="D7" s="5" t="s">
        <v>645</v>
      </c>
      <c r="E7" s="5" t="s">
        <v>47</v>
      </c>
      <c r="F7" s="5" t="s">
        <v>646</v>
      </c>
      <c r="G7" s="5" t="s">
        <v>533</v>
      </c>
      <c r="H7" s="5" t="s">
        <v>451</v>
      </c>
      <c r="I7" s="5" t="s">
        <v>414</v>
      </c>
      <c r="J7" s="5" t="s">
        <v>647</v>
      </c>
      <c r="K7" s="5" t="s">
        <v>365</v>
      </c>
      <c r="L7" s="5" t="s">
        <v>648</v>
      </c>
      <c r="M7" s="5" t="s">
        <v>185</v>
      </c>
      <c r="N7" s="5" t="s">
        <v>87</v>
      </c>
      <c r="O7" s="5" t="s">
        <v>121</v>
      </c>
      <c r="P7" s="5" t="s">
        <v>649</v>
      </c>
      <c r="Q7" s="5" t="s">
        <v>221</v>
      </c>
      <c r="R7" s="5" t="s">
        <v>242</v>
      </c>
      <c r="S7" s="5" t="s">
        <v>221</v>
      </c>
      <c r="T7" s="5" t="s">
        <v>198</v>
      </c>
      <c r="U7" s="5" t="s">
        <v>108</v>
      </c>
      <c r="V7" s="5" t="s">
        <v>163</v>
      </c>
      <c r="W7" s="5" t="s">
        <v>116</v>
      </c>
      <c r="X7" s="5" t="s">
        <v>245</v>
      </c>
      <c r="Y7" s="5" t="s">
        <v>95</v>
      </c>
      <c r="Z7" s="5" t="s">
        <v>202</v>
      </c>
      <c r="AA7" s="5" t="s">
        <v>650</v>
      </c>
      <c r="AB7" s="5" t="s">
        <v>287</v>
      </c>
      <c r="AC7" s="5" t="s">
        <v>282</v>
      </c>
      <c r="AD7" s="5" t="s">
        <v>109</v>
      </c>
      <c r="AE7" s="5" t="s">
        <v>300</v>
      </c>
      <c r="AF7" s="5" t="s">
        <v>567</v>
      </c>
      <c r="AG7" s="5" t="s">
        <v>109</v>
      </c>
      <c r="AH7" s="5" t="s">
        <v>118</v>
      </c>
    </row>
    <row r="8" spans="1:34" ht="20.100000000000001" customHeight="1" x14ac:dyDescent="0.3">
      <c r="A8" s="3" t="s">
        <v>622</v>
      </c>
      <c r="B8" s="23" t="s">
        <v>124</v>
      </c>
      <c r="C8" s="23" t="s">
        <v>173</v>
      </c>
      <c r="D8" s="23" t="s">
        <v>243</v>
      </c>
      <c r="E8" s="23" t="s">
        <v>228</v>
      </c>
      <c r="F8" s="23" t="s">
        <v>173</v>
      </c>
      <c r="G8" s="23" t="s">
        <v>313</v>
      </c>
      <c r="H8" s="23" t="s">
        <v>170</v>
      </c>
      <c r="I8" s="23" t="s">
        <v>146</v>
      </c>
      <c r="J8" s="23">
        <v>0.28999999999999998</v>
      </c>
      <c r="K8" s="23" t="s">
        <v>137</v>
      </c>
      <c r="L8" s="23" t="s">
        <v>137</v>
      </c>
      <c r="M8" s="23" t="s">
        <v>243</v>
      </c>
      <c r="N8" s="23" t="s">
        <v>288</v>
      </c>
      <c r="O8" s="23" t="s">
        <v>128</v>
      </c>
      <c r="P8" s="23" t="s">
        <v>347</v>
      </c>
      <c r="Q8" s="23" t="s">
        <v>143</v>
      </c>
      <c r="R8" s="23" t="s">
        <v>407</v>
      </c>
      <c r="S8" s="23" t="s">
        <v>140</v>
      </c>
      <c r="T8" s="23" t="s">
        <v>207</v>
      </c>
      <c r="U8" s="23" t="s">
        <v>210</v>
      </c>
      <c r="V8" s="23" t="s">
        <v>128</v>
      </c>
      <c r="W8" s="23" t="s">
        <v>143</v>
      </c>
      <c r="X8" s="23" t="s">
        <v>347</v>
      </c>
      <c r="Y8" s="23" t="s">
        <v>208</v>
      </c>
      <c r="Z8" s="23" t="s">
        <v>180</v>
      </c>
      <c r="AA8" s="23" t="s">
        <v>178</v>
      </c>
      <c r="AB8" s="23" t="s">
        <v>140</v>
      </c>
      <c r="AC8" s="23" t="s">
        <v>130</v>
      </c>
      <c r="AD8" s="23" t="s">
        <v>288</v>
      </c>
      <c r="AE8" s="23" t="s">
        <v>208</v>
      </c>
      <c r="AF8" s="23" t="s">
        <v>337</v>
      </c>
      <c r="AG8" s="23" t="s">
        <v>211</v>
      </c>
      <c r="AH8" s="23" t="s">
        <v>345</v>
      </c>
    </row>
    <row r="9" spans="1:34" ht="20.100000000000001" customHeight="1" x14ac:dyDescent="0.3">
      <c r="A9" s="6" t="s">
        <v>599</v>
      </c>
      <c r="B9" s="5" t="s">
        <v>651</v>
      </c>
      <c r="C9" s="5" t="s">
        <v>98</v>
      </c>
      <c r="D9" s="5" t="s">
        <v>652</v>
      </c>
      <c r="E9" s="5" t="s">
        <v>43</v>
      </c>
      <c r="F9" s="5" t="s">
        <v>274</v>
      </c>
      <c r="G9" s="5" t="s">
        <v>45</v>
      </c>
      <c r="H9" s="5" t="s">
        <v>103</v>
      </c>
      <c r="I9" s="5" t="s">
        <v>376</v>
      </c>
      <c r="J9" s="5" t="s">
        <v>351</v>
      </c>
      <c r="K9" s="5" t="s">
        <v>186</v>
      </c>
      <c r="L9" s="5" t="s">
        <v>653</v>
      </c>
      <c r="M9" s="5" t="s">
        <v>44</v>
      </c>
      <c r="N9" s="5" t="s">
        <v>484</v>
      </c>
      <c r="O9" s="5" t="s">
        <v>79</v>
      </c>
      <c r="P9" s="5" t="s">
        <v>118</v>
      </c>
      <c r="Q9" s="5" t="s">
        <v>51</v>
      </c>
      <c r="R9" s="5" t="s">
        <v>221</v>
      </c>
      <c r="S9" s="5" t="s">
        <v>286</v>
      </c>
      <c r="T9" s="5" t="s">
        <v>226</v>
      </c>
      <c r="U9" s="5" t="s">
        <v>163</v>
      </c>
      <c r="V9" s="5" t="s">
        <v>197</v>
      </c>
      <c r="W9" s="5" t="s">
        <v>221</v>
      </c>
      <c r="X9" s="5" t="s">
        <v>118</v>
      </c>
      <c r="Y9" s="5" t="s">
        <v>107</v>
      </c>
      <c r="Z9" s="5" t="s">
        <v>113</v>
      </c>
      <c r="AA9" s="5" t="s">
        <v>214</v>
      </c>
      <c r="AB9" s="5" t="s">
        <v>326</v>
      </c>
      <c r="AC9" s="5" t="s">
        <v>153</v>
      </c>
      <c r="AD9" s="5" t="s">
        <v>118</v>
      </c>
      <c r="AE9" s="5" t="s">
        <v>567</v>
      </c>
      <c r="AF9" s="5" t="s">
        <v>298</v>
      </c>
      <c r="AG9" s="5" t="s">
        <v>85</v>
      </c>
      <c r="AH9" s="5" t="s">
        <v>113</v>
      </c>
    </row>
    <row r="10" spans="1:34" ht="20.100000000000001" customHeight="1" x14ac:dyDescent="0.3">
      <c r="A10" s="3" t="s">
        <v>607</v>
      </c>
      <c r="B10" s="23" t="s">
        <v>170</v>
      </c>
      <c r="C10" s="23" t="s">
        <v>124</v>
      </c>
      <c r="D10" s="23" t="s">
        <v>131</v>
      </c>
      <c r="E10" s="23" t="s">
        <v>130</v>
      </c>
      <c r="F10" s="23" t="s">
        <v>124</v>
      </c>
      <c r="G10" s="23">
        <v>0.26</v>
      </c>
      <c r="H10" s="23" t="s">
        <v>128</v>
      </c>
      <c r="I10" s="23" t="s">
        <v>243</v>
      </c>
      <c r="J10" s="23" t="s">
        <v>124</v>
      </c>
      <c r="K10" s="23" t="s">
        <v>141</v>
      </c>
      <c r="L10" s="23" t="s">
        <v>128</v>
      </c>
      <c r="M10" s="23" t="s">
        <v>124</v>
      </c>
      <c r="N10" s="23" t="s">
        <v>170</v>
      </c>
      <c r="O10" s="23" t="s">
        <v>181</v>
      </c>
      <c r="P10" s="23" t="s">
        <v>143</v>
      </c>
      <c r="Q10" s="23" t="s">
        <v>637</v>
      </c>
      <c r="R10" s="23" t="s">
        <v>140</v>
      </c>
      <c r="S10" s="23" t="s">
        <v>243</v>
      </c>
      <c r="T10" s="23" t="s">
        <v>171</v>
      </c>
      <c r="U10" s="23" t="s">
        <v>128</v>
      </c>
      <c r="V10" s="23" t="s">
        <v>147</v>
      </c>
      <c r="W10" s="23" t="s">
        <v>128</v>
      </c>
      <c r="X10" s="23" t="s">
        <v>211</v>
      </c>
      <c r="Y10" s="23" t="s">
        <v>130</v>
      </c>
      <c r="Z10" s="23" t="s">
        <v>208</v>
      </c>
      <c r="AA10" s="23" t="s">
        <v>210</v>
      </c>
      <c r="AB10" s="23" t="s">
        <v>345</v>
      </c>
      <c r="AC10" s="23" t="s">
        <v>124</v>
      </c>
      <c r="AD10" s="23" t="s">
        <v>171</v>
      </c>
      <c r="AE10" s="23" t="s">
        <v>229</v>
      </c>
      <c r="AF10" s="23" t="s">
        <v>148</v>
      </c>
      <c r="AG10" s="23" t="s">
        <v>124</v>
      </c>
      <c r="AH10" s="23" t="s">
        <v>132</v>
      </c>
    </row>
    <row r="11" spans="1:34" ht="20.100000000000001" customHeight="1" x14ac:dyDescent="0.3">
      <c r="A11" s="6" t="s">
        <v>609</v>
      </c>
      <c r="B11" s="5" t="s">
        <v>74</v>
      </c>
      <c r="C11" s="5" t="s">
        <v>654</v>
      </c>
      <c r="D11" s="5" t="s">
        <v>359</v>
      </c>
      <c r="E11" s="5" t="s">
        <v>281</v>
      </c>
      <c r="F11" s="5" t="s">
        <v>655</v>
      </c>
      <c r="G11" s="5" t="s">
        <v>572</v>
      </c>
      <c r="H11" s="5" t="s">
        <v>484</v>
      </c>
      <c r="I11" s="5" t="s">
        <v>634</v>
      </c>
      <c r="J11" s="5" t="s">
        <v>364</v>
      </c>
      <c r="K11" s="5" t="s">
        <v>591</v>
      </c>
      <c r="L11" s="5" t="s">
        <v>264</v>
      </c>
      <c r="M11" s="5" t="s">
        <v>310</v>
      </c>
      <c r="N11" s="5" t="s">
        <v>191</v>
      </c>
      <c r="O11" s="5" t="s">
        <v>206</v>
      </c>
      <c r="P11" s="5" t="s">
        <v>240</v>
      </c>
      <c r="Q11" s="5" t="s">
        <v>352</v>
      </c>
      <c r="R11" s="5" t="s">
        <v>193</v>
      </c>
      <c r="S11" s="5" t="s">
        <v>434</v>
      </c>
      <c r="T11" s="5" t="s">
        <v>82</v>
      </c>
      <c r="U11" s="5" t="s">
        <v>200</v>
      </c>
      <c r="V11" s="5" t="s">
        <v>201</v>
      </c>
      <c r="W11" s="5" t="s">
        <v>196</v>
      </c>
      <c r="X11" s="5" t="s">
        <v>160</v>
      </c>
      <c r="Y11" s="5" t="s">
        <v>43</v>
      </c>
      <c r="Z11" s="5" t="s">
        <v>161</v>
      </c>
      <c r="AA11" s="5" t="s">
        <v>120</v>
      </c>
      <c r="AB11" s="5" t="s">
        <v>656</v>
      </c>
      <c r="AC11" s="5" t="s">
        <v>272</v>
      </c>
      <c r="AD11" s="5" t="s">
        <v>118</v>
      </c>
      <c r="AE11" s="5" t="s">
        <v>558</v>
      </c>
      <c r="AF11" s="5" t="s">
        <v>120</v>
      </c>
      <c r="AG11" s="5" t="s">
        <v>295</v>
      </c>
      <c r="AH11" s="5" t="s">
        <v>160</v>
      </c>
    </row>
    <row r="12" spans="1:34" ht="20.100000000000001" customHeight="1" x14ac:dyDescent="0.3">
      <c r="A12" s="3" t="s">
        <v>615</v>
      </c>
      <c r="B12" s="23" t="s">
        <v>170</v>
      </c>
      <c r="C12" s="23" t="s">
        <v>124</v>
      </c>
      <c r="D12" s="23" t="s">
        <v>131</v>
      </c>
      <c r="E12" s="23" t="s">
        <v>130</v>
      </c>
      <c r="F12" s="23" t="s">
        <v>138</v>
      </c>
      <c r="G12" s="23" t="s">
        <v>128</v>
      </c>
      <c r="H12" s="23" t="s">
        <v>126</v>
      </c>
      <c r="I12" s="23" t="s">
        <v>123</v>
      </c>
      <c r="J12" s="23" t="s">
        <v>171</v>
      </c>
      <c r="K12" s="23" t="s">
        <v>138</v>
      </c>
      <c r="L12" s="23" t="s">
        <v>170</v>
      </c>
      <c r="M12" s="23" t="s">
        <v>313</v>
      </c>
      <c r="N12" s="23" t="s">
        <v>128</v>
      </c>
      <c r="O12" s="23" t="s">
        <v>131</v>
      </c>
      <c r="P12" s="23" t="s">
        <v>179</v>
      </c>
      <c r="Q12" s="23" t="s">
        <v>243</v>
      </c>
      <c r="R12" s="23" t="s">
        <v>142</v>
      </c>
      <c r="S12" s="23" t="s">
        <v>347</v>
      </c>
      <c r="T12" s="23" t="s">
        <v>139</v>
      </c>
      <c r="U12" s="23" t="s">
        <v>407</v>
      </c>
      <c r="V12" s="23" t="s">
        <v>131</v>
      </c>
      <c r="W12" s="23" t="s">
        <v>177</v>
      </c>
      <c r="X12" s="23" t="s">
        <v>140</v>
      </c>
      <c r="Y12" s="23" t="s">
        <v>174</v>
      </c>
      <c r="Z12" s="23" t="s">
        <v>174</v>
      </c>
      <c r="AA12" s="23" t="s">
        <v>207</v>
      </c>
      <c r="AB12" s="23" t="s">
        <v>312</v>
      </c>
      <c r="AC12" s="23" t="s">
        <v>123</v>
      </c>
      <c r="AD12" s="23" t="s">
        <v>141</v>
      </c>
      <c r="AE12" s="23" t="s">
        <v>132</v>
      </c>
      <c r="AF12" s="23" t="s">
        <v>207</v>
      </c>
      <c r="AG12" s="23" t="s">
        <v>229</v>
      </c>
      <c r="AH12" s="23" t="s">
        <v>130</v>
      </c>
    </row>
    <row r="13" spans="1:34" ht="20.100000000000001" customHeight="1" x14ac:dyDescent="0.3">
      <c r="A13" s="6" t="s">
        <v>616</v>
      </c>
      <c r="B13" s="5" t="s">
        <v>368</v>
      </c>
      <c r="C13" s="5" t="s">
        <v>190</v>
      </c>
      <c r="D13" s="5" t="s">
        <v>655</v>
      </c>
      <c r="E13" s="5" t="s">
        <v>266</v>
      </c>
      <c r="F13" s="5" t="s">
        <v>218</v>
      </c>
      <c r="G13" s="5" t="s">
        <v>301</v>
      </c>
      <c r="H13" s="5" t="s">
        <v>203</v>
      </c>
      <c r="I13" s="5" t="s">
        <v>162</v>
      </c>
      <c r="J13" s="5" t="s">
        <v>431</v>
      </c>
      <c r="K13" s="5" t="s">
        <v>103</v>
      </c>
      <c r="L13" s="5" t="s">
        <v>657</v>
      </c>
      <c r="M13" s="5" t="s">
        <v>168</v>
      </c>
      <c r="N13" s="5" t="s">
        <v>276</v>
      </c>
      <c r="O13" s="5" t="s">
        <v>47</v>
      </c>
      <c r="P13" s="5" t="s">
        <v>45</v>
      </c>
      <c r="Q13" s="5" t="s">
        <v>112</v>
      </c>
      <c r="R13" s="5" t="s">
        <v>233</v>
      </c>
      <c r="S13" s="5" t="s">
        <v>196</v>
      </c>
      <c r="T13" s="5" t="s">
        <v>85</v>
      </c>
      <c r="U13" s="5" t="s">
        <v>197</v>
      </c>
      <c r="V13" s="5" t="s">
        <v>201</v>
      </c>
      <c r="W13" s="5" t="s">
        <v>116</v>
      </c>
      <c r="X13" s="5" t="s">
        <v>195</v>
      </c>
      <c r="Y13" s="5" t="s">
        <v>287</v>
      </c>
      <c r="Z13" s="5" t="s">
        <v>118</v>
      </c>
      <c r="AA13" s="5" t="s">
        <v>501</v>
      </c>
      <c r="AB13" s="5" t="s">
        <v>307</v>
      </c>
      <c r="AC13" s="5" t="s">
        <v>82</v>
      </c>
      <c r="AD13" s="5" t="s">
        <v>113</v>
      </c>
      <c r="AE13" s="5" t="s">
        <v>437</v>
      </c>
      <c r="AF13" s="5" t="s">
        <v>658</v>
      </c>
      <c r="AG13" s="5" t="s">
        <v>110</v>
      </c>
      <c r="AH13" s="5" t="s">
        <v>116</v>
      </c>
    </row>
    <row r="14" spans="1:34" ht="20.100000000000001" customHeight="1" x14ac:dyDescent="0.3">
      <c r="A14" s="3" t="s">
        <v>620</v>
      </c>
      <c r="B14" s="23" t="s">
        <v>146</v>
      </c>
      <c r="C14" s="23" t="s">
        <v>228</v>
      </c>
      <c r="D14" s="23" t="s">
        <v>128</v>
      </c>
      <c r="E14" s="23" t="s">
        <v>312</v>
      </c>
      <c r="F14" s="23" t="s">
        <v>171</v>
      </c>
      <c r="G14" s="23" t="s">
        <v>171</v>
      </c>
      <c r="H14" s="23" t="s">
        <v>171</v>
      </c>
      <c r="I14" s="23" t="s">
        <v>171</v>
      </c>
      <c r="J14" s="23" t="s">
        <v>173</v>
      </c>
      <c r="K14" s="23" t="s">
        <v>146</v>
      </c>
      <c r="L14" s="23" t="s">
        <v>131</v>
      </c>
      <c r="M14" s="23" t="s">
        <v>142</v>
      </c>
      <c r="N14" s="23" t="s">
        <v>146</v>
      </c>
      <c r="O14" s="23" t="s">
        <v>141</v>
      </c>
      <c r="P14" s="23" t="s">
        <v>174</v>
      </c>
      <c r="Q14" s="23" t="s">
        <v>140</v>
      </c>
      <c r="R14" s="23" t="s">
        <v>313</v>
      </c>
      <c r="S14" s="23" t="s">
        <v>148</v>
      </c>
      <c r="T14" s="23" t="s">
        <v>228</v>
      </c>
      <c r="U14" s="23" t="s">
        <v>147</v>
      </c>
      <c r="V14" s="23" t="s">
        <v>173</v>
      </c>
      <c r="W14" s="23" t="s">
        <v>135</v>
      </c>
      <c r="X14" s="23" t="s">
        <v>174</v>
      </c>
      <c r="Y14" s="23" t="s">
        <v>137</v>
      </c>
      <c r="Z14" s="23" t="s">
        <v>147</v>
      </c>
      <c r="AA14" s="23" t="s">
        <v>125</v>
      </c>
      <c r="AB14" s="23" t="s">
        <v>211</v>
      </c>
      <c r="AC14" s="23" t="s">
        <v>171</v>
      </c>
      <c r="AD14" s="23" t="s">
        <v>172</v>
      </c>
      <c r="AE14" s="23" t="s">
        <v>147</v>
      </c>
      <c r="AF14" s="23" t="s">
        <v>138</v>
      </c>
      <c r="AG14" s="23" t="s">
        <v>228</v>
      </c>
      <c r="AH14" s="23" t="s">
        <v>140</v>
      </c>
    </row>
    <row r="15" spans="1:34" ht="20.100000000000001" customHeight="1" x14ac:dyDescent="0.3">
      <c r="A15" s="6" t="s">
        <v>623</v>
      </c>
      <c r="B15" s="5" t="s">
        <v>571</v>
      </c>
      <c r="C15" s="5" t="s">
        <v>514</v>
      </c>
      <c r="D15" s="5" t="s">
        <v>189</v>
      </c>
      <c r="E15" s="5" t="s">
        <v>193</v>
      </c>
      <c r="F15" s="5" t="s">
        <v>220</v>
      </c>
      <c r="G15" s="5" t="s">
        <v>81</v>
      </c>
      <c r="H15" s="5" t="s">
        <v>100</v>
      </c>
      <c r="I15" s="5" t="s">
        <v>247</v>
      </c>
      <c r="J15" s="5" t="s">
        <v>297</v>
      </c>
      <c r="K15" s="5" t="s">
        <v>185</v>
      </c>
      <c r="L15" s="5" t="s">
        <v>434</v>
      </c>
      <c r="M15" s="5" t="s">
        <v>161</v>
      </c>
      <c r="N15" s="5" t="s">
        <v>159</v>
      </c>
      <c r="O15" s="5" t="s">
        <v>109</v>
      </c>
      <c r="P15" s="5" t="s">
        <v>159</v>
      </c>
      <c r="Q15" s="5" t="s">
        <v>240</v>
      </c>
      <c r="R15" s="5" t="s">
        <v>168</v>
      </c>
      <c r="S15" s="5" t="s">
        <v>91</v>
      </c>
      <c r="T15" s="5" t="s">
        <v>240</v>
      </c>
      <c r="U15" s="5" t="s">
        <v>221</v>
      </c>
      <c r="V15" s="5" t="s">
        <v>161</v>
      </c>
      <c r="W15" s="5" t="s">
        <v>196</v>
      </c>
      <c r="X15" s="5" t="s">
        <v>118</v>
      </c>
      <c r="Y15" s="5" t="s">
        <v>200</v>
      </c>
      <c r="Z15" s="5" t="s">
        <v>160</v>
      </c>
      <c r="AA15" s="5" t="s">
        <v>239</v>
      </c>
      <c r="AB15" s="5" t="s">
        <v>286</v>
      </c>
      <c r="AC15" s="5" t="s">
        <v>122</v>
      </c>
      <c r="AD15" s="5" t="s">
        <v>197</v>
      </c>
      <c r="AE15" s="5" t="s">
        <v>275</v>
      </c>
      <c r="AF15" s="5" t="s">
        <v>186</v>
      </c>
      <c r="AG15" s="5" t="s">
        <v>200</v>
      </c>
      <c r="AH15" s="5" t="s">
        <v>116</v>
      </c>
    </row>
    <row r="16" spans="1:34" ht="20.100000000000001" customHeight="1" x14ac:dyDescent="0.3">
      <c r="A16" s="3" t="s">
        <v>624</v>
      </c>
      <c r="B16" s="23">
        <v>7.0000000000000007E-2</v>
      </c>
      <c r="C16" s="23" t="s">
        <v>207</v>
      </c>
      <c r="D16" s="23" t="s">
        <v>209</v>
      </c>
      <c r="E16" s="23" t="s">
        <v>136</v>
      </c>
      <c r="F16" s="23" t="s">
        <v>208</v>
      </c>
      <c r="G16" s="23" t="s">
        <v>211</v>
      </c>
      <c r="H16" s="23" t="s">
        <v>147</v>
      </c>
      <c r="I16" s="23" t="s">
        <v>148</v>
      </c>
      <c r="J16" s="23" t="s">
        <v>209</v>
      </c>
      <c r="K16" s="23" t="s">
        <v>141</v>
      </c>
      <c r="L16" s="23">
        <v>0.1</v>
      </c>
      <c r="M16" s="23" t="s">
        <v>179</v>
      </c>
      <c r="N16" s="23" t="s">
        <v>148</v>
      </c>
      <c r="O16" s="23" t="s">
        <v>210</v>
      </c>
      <c r="P16" s="23" t="s">
        <v>148</v>
      </c>
      <c r="Q16" s="23" t="s">
        <v>179</v>
      </c>
      <c r="R16" s="23" t="s">
        <v>207</v>
      </c>
      <c r="S16" s="23">
        <v>0.08</v>
      </c>
      <c r="T16" s="23" t="s">
        <v>147</v>
      </c>
      <c r="U16" s="23" t="s">
        <v>141</v>
      </c>
      <c r="V16" s="23" t="s">
        <v>170</v>
      </c>
      <c r="W16" s="23" t="s">
        <v>181</v>
      </c>
      <c r="X16" s="23" t="s">
        <v>179</v>
      </c>
      <c r="Y16" s="23">
        <v>0.18</v>
      </c>
      <c r="Z16" s="23">
        <v>0.05</v>
      </c>
      <c r="AA16" s="23" t="s">
        <v>148</v>
      </c>
      <c r="AB16" s="23" t="s">
        <v>208</v>
      </c>
      <c r="AC16" s="23" t="s">
        <v>147</v>
      </c>
      <c r="AD16" s="23" t="s">
        <v>124</v>
      </c>
      <c r="AE16" s="23" t="s">
        <v>208</v>
      </c>
      <c r="AF16" s="23" t="s">
        <v>208</v>
      </c>
      <c r="AG16" s="23">
        <v>0.14000000000000001</v>
      </c>
      <c r="AH16" s="23">
        <v>0.01</v>
      </c>
    </row>
    <row r="17" spans="1:34" ht="20.100000000000001" customHeight="1" x14ac:dyDescent="0.3">
      <c r="A17" s="6" t="s">
        <v>871</v>
      </c>
      <c r="B17" s="5" t="s">
        <v>198</v>
      </c>
      <c r="C17" s="5" t="s">
        <v>109</v>
      </c>
      <c r="D17" s="5" t="s">
        <v>59</v>
      </c>
      <c r="E17" s="5" t="s">
        <v>116</v>
      </c>
      <c r="F17" s="5" t="s">
        <v>163</v>
      </c>
      <c r="G17" s="5" t="s">
        <v>221</v>
      </c>
      <c r="H17" s="5" t="s">
        <v>160</v>
      </c>
      <c r="I17" s="5" t="s">
        <v>197</v>
      </c>
      <c r="J17" s="5" t="s">
        <v>201</v>
      </c>
      <c r="K17" s="5" t="s">
        <v>113</v>
      </c>
      <c r="L17" s="5" t="s">
        <v>163</v>
      </c>
      <c r="M17" s="5" t="s">
        <v>160</v>
      </c>
      <c r="N17" s="5" t="s">
        <v>113</v>
      </c>
      <c r="O17" s="5" t="s">
        <v>197</v>
      </c>
      <c r="P17" s="5" t="s">
        <v>221</v>
      </c>
      <c r="Q17" s="5" t="s">
        <v>108</v>
      </c>
      <c r="R17" s="5" t="s">
        <v>113</v>
      </c>
      <c r="S17" s="5" t="s">
        <v>113</v>
      </c>
      <c r="T17" s="5" t="s">
        <v>108</v>
      </c>
      <c r="U17" s="5" t="s">
        <v>118</v>
      </c>
      <c r="V17" s="5" t="s">
        <v>116</v>
      </c>
      <c r="W17" s="5" t="s">
        <v>116</v>
      </c>
      <c r="X17" s="5" t="s">
        <v>116</v>
      </c>
      <c r="Y17" s="5" t="s">
        <v>108</v>
      </c>
      <c r="Z17" s="5" t="s">
        <v>116</v>
      </c>
      <c r="AA17" s="5" t="s">
        <v>111</v>
      </c>
      <c r="AB17" s="5" t="s">
        <v>115</v>
      </c>
      <c r="AC17" s="5" t="s">
        <v>113</v>
      </c>
      <c r="AD17" s="5" t="s">
        <v>116</v>
      </c>
      <c r="AE17" s="5" t="s">
        <v>163</v>
      </c>
      <c r="AF17" s="5" t="s">
        <v>163</v>
      </c>
      <c r="AG17" s="5" t="s">
        <v>116</v>
      </c>
      <c r="AH17" s="5" t="s">
        <v>116</v>
      </c>
    </row>
    <row r="18" spans="1:34" ht="20.100000000000001" customHeight="1" x14ac:dyDescent="0.3">
      <c r="A18" s="3" t="s">
        <v>872</v>
      </c>
      <c r="B18" s="23" t="s">
        <v>143</v>
      </c>
      <c r="C18" s="23" t="s">
        <v>143</v>
      </c>
      <c r="D18" s="23" t="s">
        <v>143</v>
      </c>
      <c r="E18" s="23" t="s">
        <v>135</v>
      </c>
      <c r="F18" s="23">
        <v>0.02</v>
      </c>
      <c r="G18" s="23" t="s">
        <v>143</v>
      </c>
      <c r="H18" s="23">
        <v>0.01</v>
      </c>
      <c r="I18" s="23" t="s">
        <v>143</v>
      </c>
      <c r="J18" s="23" t="s">
        <v>143</v>
      </c>
      <c r="K18" s="23" t="s">
        <v>143</v>
      </c>
      <c r="L18" s="23" t="s">
        <v>143</v>
      </c>
      <c r="M18" s="23" t="s">
        <v>143</v>
      </c>
      <c r="N18" s="23" t="s">
        <v>143</v>
      </c>
      <c r="O18" s="23" t="s">
        <v>210</v>
      </c>
      <c r="P18" s="23" t="s">
        <v>143</v>
      </c>
      <c r="Q18" s="23" t="s">
        <v>135</v>
      </c>
      <c r="R18" s="23" t="s">
        <v>143</v>
      </c>
      <c r="S18" s="23" t="s">
        <v>143</v>
      </c>
      <c r="T18" s="23" t="s">
        <v>143</v>
      </c>
      <c r="U18" s="23" t="s">
        <v>209</v>
      </c>
      <c r="V18" s="23">
        <v>0.01</v>
      </c>
      <c r="W18" s="23" t="s">
        <v>135</v>
      </c>
      <c r="X18" s="23" t="s">
        <v>135</v>
      </c>
      <c r="Y18" s="23" t="s">
        <v>143</v>
      </c>
      <c r="Z18" s="23" t="s">
        <v>135</v>
      </c>
      <c r="AA18" s="23" t="s">
        <v>143</v>
      </c>
      <c r="AB18" s="23" t="s">
        <v>143</v>
      </c>
      <c r="AC18" s="23" t="s">
        <v>143</v>
      </c>
      <c r="AD18" s="23" t="s">
        <v>135</v>
      </c>
      <c r="AE18" s="23" t="s">
        <v>143</v>
      </c>
      <c r="AF18" s="23" t="s">
        <v>143</v>
      </c>
      <c r="AG18" s="23" t="s">
        <v>135</v>
      </c>
      <c r="AH18" s="23" t="s">
        <v>135</v>
      </c>
    </row>
    <row r="19" spans="1:34" x14ac:dyDescent="0.3">
      <c r="B19" s="22">
        <f>((B8)+(B10)+(B12)+(B14)+(B16)+(B18))</f>
        <v>1</v>
      </c>
      <c r="C19" s="22">
        <f t="shared" ref="C19:AH19" si="0">((C8)+(C10)+(C12)+(C14)+(C16)+(C18))</f>
        <v>0.99999999999999989</v>
      </c>
      <c r="D19" s="22">
        <f t="shared" si="0"/>
        <v>1</v>
      </c>
      <c r="E19" s="22">
        <f t="shared" si="0"/>
        <v>1</v>
      </c>
      <c r="F19" s="22">
        <f t="shared" si="0"/>
        <v>1</v>
      </c>
      <c r="G19" s="22">
        <f t="shared" si="0"/>
        <v>1</v>
      </c>
      <c r="H19" s="22">
        <f t="shared" si="0"/>
        <v>1</v>
      </c>
      <c r="I19" s="22">
        <f t="shared" si="0"/>
        <v>1</v>
      </c>
      <c r="J19" s="22">
        <f t="shared" si="0"/>
        <v>1</v>
      </c>
      <c r="K19" s="22">
        <f t="shared" si="0"/>
        <v>1</v>
      </c>
      <c r="L19" s="22">
        <f t="shared" si="0"/>
        <v>1</v>
      </c>
      <c r="M19" s="22">
        <f t="shared" si="0"/>
        <v>1</v>
      </c>
      <c r="N19" s="22">
        <f t="shared" si="0"/>
        <v>1</v>
      </c>
      <c r="O19" s="22">
        <f t="shared" si="0"/>
        <v>1</v>
      </c>
      <c r="P19" s="22">
        <f t="shared" si="0"/>
        <v>1.0000000000000002</v>
      </c>
      <c r="Q19" s="22">
        <f t="shared" si="0"/>
        <v>1</v>
      </c>
      <c r="R19" s="22">
        <f t="shared" si="0"/>
        <v>0.99999999999999989</v>
      </c>
      <c r="S19" s="22">
        <f t="shared" si="0"/>
        <v>1</v>
      </c>
      <c r="T19" s="22">
        <f t="shared" si="0"/>
        <v>0.99999999999999989</v>
      </c>
      <c r="U19" s="22">
        <f t="shared" si="0"/>
        <v>1</v>
      </c>
      <c r="V19" s="22">
        <f t="shared" si="0"/>
        <v>1</v>
      </c>
      <c r="W19" s="22">
        <f t="shared" si="0"/>
        <v>1</v>
      </c>
      <c r="X19" s="22">
        <f t="shared" si="0"/>
        <v>1.0000000000000002</v>
      </c>
      <c r="Y19" s="22">
        <f t="shared" si="0"/>
        <v>1</v>
      </c>
      <c r="Z19" s="22">
        <f t="shared" si="0"/>
        <v>1</v>
      </c>
      <c r="AA19" s="22">
        <f t="shared" si="0"/>
        <v>1</v>
      </c>
      <c r="AB19" s="22">
        <f t="shared" si="0"/>
        <v>1</v>
      </c>
      <c r="AC19" s="22">
        <f t="shared" si="0"/>
        <v>1</v>
      </c>
      <c r="AD19" s="22">
        <f t="shared" si="0"/>
        <v>1</v>
      </c>
      <c r="AE19" s="22">
        <f t="shared" si="0"/>
        <v>1</v>
      </c>
      <c r="AF19" s="22">
        <f t="shared" si="0"/>
        <v>1</v>
      </c>
      <c r="AG19" s="22">
        <f t="shared" si="0"/>
        <v>0.99999999999999989</v>
      </c>
      <c r="AH19" s="22">
        <f t="shared" si="0"/>
        <v>1</v>
      </c>
    </row>
  </sheetData>
  <sheetProtection algorithmName="SHA-512" hashValue="WRu5G1G2OMafWrvUG30B0hsth+QLqw7S6DpSkRM9bc2DDoE3waBQN65YyAezUHz4AqmW1tsPkR9J9qBJuKL2nw==" saltValue="LjI2OK6nLgyfAZOTD9KKfw==" spinCount="100000" sheet="1" objects="1" scenarios="1"/>
  <mergeCells count="8">
    <mergeCell ref="P3:Z3"/>
    <mergeCell ref="AE3:AH3"/>
    <mergeCell ref="AA3:AD3"/>
    <mergeCell ref="A2:O2"/>
    <mergeCell ref="C3:D3"/>
    <mergeCell ref="E3:H3"/>
    <mergeCell ref="I3:K3"/>
    <mergeCell ref="L3:O3"/>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5:AH7 B17:AH17 C16:K16 B18:E18 G18 B11:AH15 B10:F10 H10:AH10 I18:U18 B9:AH9 B8:I8 K8:AH8 M16:R16 T16:X16 W18:AH18 AA16:AF1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I21"/>
  <sheetViews>
    <sheetView showGridLines="0" workbookViewId="0"/>
  </sheetViews>
  <sheetFormatPr defaultRowHeight="14.4" x14ac:dyDescent="0.3"/>
  <cols>
    <col min="1" max="1" width="25" customWidth="1"/>
    <col min="2" max="34" width="10.6640625" customWidth="1"/>
  </cols>
  <sheetData>
    <row r="1" spans="1:34" ht="21" x14ac:dyDescent="0.4">
      <c r="A1" s="21" t="str">
        <f>HYPERLINK("#Contents!A1","Return to Contents")</f>
        <v>Return to Contents</v>
      </c>
    </row>
    <row r="2" spans="1:34" ht="24.6" customHeight="1" x14ac:dyDescent="0.35">
      <c r="A2" s="73" t="s">
        <v>896</v>
      </c>
      <c r="B2" s="74"/>
      <c r="C2" s="74"/>
      <c r="D2" s="74"/>
      <c r="E2" s="74"/>
      <c r="F2" s="74"/>
      <c r="G2" s="74"/>
      <c r="H2" s="74"/>
      <c r="I2" s="74"/>
      <c r="J2" s="74"/>
      <c r="K2" s="74"/>
      <c r="L2" s="74"/>
      <c r="M2" s="74"/>
      <c r="N2" s="74"/>
      <c r="O2" s="74"/>
    </row>
    <row r="3" spans="1:34" ht="20.399999999999999" customHeight="1" x14ac:dyDescent="0.3">
      <c r="A3" s="1"/>
      <c r="B3" s="1"/>
      <c r="C3" s="69" t="s">
        <v>252</v>
      </c>
      <c r="D3" s="71"/>
      <c r="E3" s="69" t="s">
        <v>861</v>
      </c>
      <c r="F3" s="70"/>
      <c r="G3" s="70"/>
      <c r="H3" s="71"/>
      <c r="I3" s="72" t="s">
        <v>862</v>
      </c>
      <c r="J3" s="72"/>
      <c r="K3" s="72"/>
      <c r="L3" s="72" t="s">
        <v>887</v>
      </c>
      <c r="M3" s="72"/>
      <c r="N3" s="72" t="s">
        <v>253</v>
      </c>
      <c r="O3" s="72"/>
      <c r="P3" s="69" t="s">
        <v>888</v>
      </c>
      <c r="Q3" s="70"/>
      <c r="R3" s="70"/>
      <c r="S3" s="70"/>
      <c r="T3" s="70"/>
      <c r="U3" s="70"/>
      <c r="V3" s="70"/>
      <c r="W3" s="70"/>
      <c r="X3" s="70"/>
      <c r="Y3" s="70"/>
      <c r="Z3" s="71"/>
      <c r="AA3" s="69" t="s">
        <v>889</v>
      </c>
      <c r="AB3" s="70"/>
      <c r="AC3" s="70"/>
      <c r="AD3" s="70"/>
      <c r="AE3" s="69" t="s">
        <v>890</v>
      </c>
      <c r="AF3" s="70"/>
      <c r="AG3" s="70"/>
      <c r="AH3" s="70"/>
    </row>
    <row r="4" spans="1:34" ht="50.1" customHeight="1" x14ac:dyDescent="0.3">
      <c r="A4" s="2" t="s">
        <v>0</v>
      </c>
      <c r="B4" s="2" t="s">
        <v>1</v>
      </c>
      <c r="C4" s="2" t="s">
        <v>2</v>
      </c>
      <c r="D4" s="2" t="s">
        <v>3</v>
      </c>
      <c r="E4" s="2" t="s">
        <v>4</v>
      </c>
      <c r="F4" s="2" t="s">
        <v>5</v>
      </c>
      <c r="G4" s="2" t="s">
        <v>6</v>
      </c>
      <c r="H4" s="2" t="s">
        <v>7</v>
      </c>
      <c r="I4" s="2" t="s">
        <v>8</v>
      </c>
      <c r="J4" s="2" t="s">
        <v>9</v>
      </c>
      <c r="K4" s="2" t="s">
        <v>18</v>
      </c>
      <c r="L4" s="2" t="s">
        <v>863</v>
      </c>
      <c r="M4" s="2" t="s">
        <v>864</v>
      </c>
      <c r="N4" s="2" t="s">
        <v>865</v>
      </c>
      <c r="O4" s="2" t="s">
        <v>866</v>
      </c>
      <c r="P4" s="2" t="s">
        <v>11</v>
      </c>
      <c r="Q4" s="2" t="s">
        <v>877</v>
      </c>
      <c r="R4" s="2" t="s">
        <v>15</v>
      </c>
      <c r="S4" s="2" t="s">
        <v>14</v>
      </c>
      <c r="T4" s="2" t="s">
        <v>10</v>
      </c>
      <c r="U4" s="2" t="s">
        <v>12</v>
      </c>
      <c r="V4" s="2" t="s">
        <v>18</v>
      </c>
      <c r="W4" s="2" t="s">
        <v>867</v>
      </c>
      <c r="X4" s="2" t="s">
        <v>868</v>
      </c>
      <c r="Y4" s="2" t="s">
        <v>13</v>
      </c>
      <c r="Z4" s="2" t="s">
        <v>876</v>
      </c>
      <c r="AA4" s="2" t="s">
        <v>19</v>
      </c>
      <c r="AB4" s="2" t="s">
        <v>16</v>
      </c>
      <c r="AC4" s="2" t="s">
        <v>17</v>
      </c>
      <c r="AD4" s="2" t="s">
        <v>18</v>
      </c>
      <c r="AE4" s="2" t="s">
        <v>22</v>
      </c>
      <c r="AF4" s="2" t="s">
        <v>20</v>
      </c>
      <c r="AG4" s="2" t="s">
        <v>21</v>
      </c>
      <c r="AH4" s="2" t="s">
        <v>875</v>
      </c>
    </row>
    <row r="5" spans="1:34" ht="20.100000000000001" customHeight="1" x14ac:dyDescent="0.3">
      <c r="A5" s="6" t="s">
        <v>23</v>
      </c>
      <c r="B5" s="5" t="s">
        <v>24</v>
      </c>
      <c r="C5" s="5" t="s">
        <v>25</v>
      </c>
      <c r="D5" s="5" t="s">
        <v>26</v>
      </c>
      <c r="E5" s="5" t="s">
        <v>27</v>
      </c>
      <c r="F5" s="5" t="s">
        <v>28</v>
      </c>
      <c r="G5" s="5" t="s">
        <v>29</v>
      </c>
      <c r="H5" s="5" t="s">
        <v>30</v>
      </c>
      <c r="I5" s="5" t="s">
        <v>31</v>
      </c>
      <c r="J5" s="5" t="s">
        <v>32</v>
      </c>
      <c r="K5" s="5" t="s">
        <v>33</v>
      </c>
      <c r="L5" s="5" t="s">
        <v>34</v>
      </c>
      <c r="M5" s="5" t="s">
        <v>35</v>
      </c>
      <c r="N5" s="5" t="s">
        <v>36</v>
      </c>
      <c r="O5" s="5" t="s">
        <v>37</v>
      </c>
      <c r="P5" s="5" t="s">
        <v>39</v>
      </c>
      <c r="Q5" s="5" t="s">
        <v>46</v>
      </c>
      <c r="R5" s="5" t="s">
        <v>48</v>
      </c>
      <c r="S5" s="5" t="s">
        <v>45</v>
      </c>
      <c r="T5" s="5" t="s">
        <v>38</v>
      </c>
      <c r="U5" s="5" t="s">
        <v>40</v>
      </c>
      <c r="V5" s="5" t="s">
        <v>42</v>
      </c>
      <c r="W5" s="5" t="s">
        <v>43</v>
      </c>
      <c r="X5" s="5" t="s">
        <v>44</v>
      </c>
      <c r="Y5" s="5" t="s">
        <v>41</v>
      </c>
      <c r="Z5" s="5" t="s">
        <v>47</v>
      </c>
      <c r="AA5" s="5" t="s">
        <v>56</v>
      </c>
      <c r="AB5" s="5" t="s">
        <v>53</v>
      </c>
      <c r="AC5" s="5" t="s">
        <v>54</v>
      </c>
      <c r="AD5" s="5" t="s">
        <v>55</v>
      </c>
      <c r="AE5" s="5" t="s">
        <v>60</v>
      </c>
      <c r="AF5" s="5" t="s">
        <v>57</v>
      </c>
      <c r="AG5" s="5" t="s">
        <v>58</v>
      </c>
      <c r="AH5" s="5" t="s">
        <v>59</v>
      </c>
    </row>
    <row r="6" spans="1:34" ht="20.100000000000001" customHeight="1" x14ac:dyDescent="0.3">
      <c r="A6" s="3" t="s">
        <v>61</v>
      </c>
      <c r="B6" s="4" t="s">
        <v>254</v>
      </c>
      <c r="C6" s="4" t="s">
        <v>63</v>
      </c>
      <c r="D6" s="4" t="s">
        <v>64</v>
      </c>
      <c r="E6" s="4" t="s">
        <v>355</v>
      </c>
      <c r="F6" s="4" t="s">
        <v>66</v>
      </c>
      <c r="G6" s="4" t="s">
        <v>258</v>
      </c>
      <c r="H6" s="4" t="s">
        <v>68</v>
      </c>
      <c r="I6" s="4" t="s">
        <v>69</v>
      </c>
      <c r="J6" s="4" t="s">
        <v>70</v>
      </c>
      <c r="K6" s="4" t="s">
        <v>71</v>
      </c>
      <c r="L6" s="4" t="s">
        <v>316</v>
      </c>
      <c r="M6" s="4" t="s">
        <v>317</v>
      </c>
      <c r="N6" s="4" t="s">
        <v>74</v>
      </c>
      <c r="O6" s="4" t="s">
        <v>75</v>
      </c>
      <c r="P6" s="4" t="s">
        <v>77</v>
      </c>
      <c r="Q6" s="4" t="s">
        <v>84</v>
      </c>
      <c r="R6" s="4" t="s">
        <v>86</v>
      </c>
      <c r="S6" s="4" t="s">
        <v>83</v>
      </c>
      <c r="T6" s="4" t="s">
        <v>76</v>
      </c>
      <c r="U6" s="4" t="s">
        <v>78</v>
      </c>
      <c r="V6" s="4" t="s">
        <v>80</v>
      </c>
      <c r="W6" s="4" t="s">
        <v>81</v>
      </c>
      <c r="X6" s="4" t="s">
        <v>82</v>
      </c>
      <c r="Y6" s="4" t="s">
        <v>265</v>
      </c>
      <c r="Z6" s="4" t="s">
        <v>85</v>
      </c>
      <c r="AA6" s="4" t="s">
        <v>92</v>
      </c>
      <c r="AB6" s="4" t="s">
        <v>89</v>
      </c>
      <c r="AC6" s="4" t="s">
        <v>90</v>
      </c>
      <c r="AD6" s="4" t="s">
        <v>240</v>
      </c>
      <c r="AE6" s="4" t="s">
        <v>96</v>
      </c>
      <c r="AF6" s="4" t="s">
        <v>93</v>
      </c>
      <c r="AG6" s="4" t="s">
        <v>162</v>
      </c>
      <c r="AH6" s="4" t="s">
        <v>221</v>
      </c>
    </row>
    <row r="7" spans="1:34" ht="20.100000000000001" customHeight="1" x14ac:dyDescent="0.3">
      <c r="A7" s="6" t="s">
        <v>659</v>
      </c>
      <c r="B7" s="5" t="s">
        <v>660</v>
      </c>
      <c r="C7" s="5" t="s">
        <v>495</v>
      </c>
      <c r="D7" s="5" t="s">
        <v>628</v>
      </c>
      <c r="E7" s="5" t="s">
        <v>216</v>
      </c>
      <c r="F7" s="5" t="s">
        <v>661</v>
      </c>
      <c r="G7" s="5" t="s">
        <v>662</v>
      </c>
      <c r="H7" s="5" t="s">
        <v>41</v>
      </c>
      <c r="I7" s="5" t="s">
        <v>663</v>
      </c>
      <c r="J7" s="5" t="s">
        <v>664</v>
      </c>
      <c r="K7" s="5" t="s">
        <v>362</v>
      </c>
      <c r="L7" s="5" t="s">
        <v>665</v>
      </c>
      <c r="M7" s="5" t="s">
        <v>284</v>
      </c>
      <c r="N7" s="5" t="s">
        <v>45</v>
      </c>
      <c r="O7" s="5" t="s">
        <v>162</v>
      </c>
      <c r="P7" s="5" t="s">
        <v>111</v>
      </c>
      <c r="Q7" s="5" t="s">
        <v>369</v>
      </c>
      <c r="R7" s="5" t="s">
        <v>197</v>
      </c>
      <c r="S7" s="5" t="s">
        <v>611</v>
      </c>
      <c r="T7" s="5" t="s">
        <v>281</v>
      </c>
      <c r="U7" s="5" t="s">
        <v>201</v>
      </c>
      <c r="V7" s="5" t="s">
        <v>214</v>
      </c>
      <c r="W7" s="5" t="s">
        <v>200</v>
      </c>
      <c r="X7" s="5" t="s">
        <v>108</v>
      </c>
      <c r="Y7" s="5" t="s">
        <v>311</v>
      </c>
      <c r="Z7" s="5" t="s">
        <v>221</v>
      </c>
      <c r="AA7" s="5" t="s">
        <v>240</v>
      </c>
      <c r="AB7" s="5" t="s">
        <v>667</v>
      </c>
      <c r="AC7" s="5" t="s">
        <v>301</v>
      </c>
      <c r="AD7" s="5" t="s">
        <v>113</v>
      </c>
      <c r="AE7" s="5" t="s">
        <v>668</v>
      </c>
      <c r="AF7" s="5" t="s">
        <v>306</v>
      </c>
      <c r="AG7" s="5" t="s">
        <v>286</v>
      </c>
      <c r="AH7" s="5" t="s">
        <v>113</v>
      </c>
    </row>
    <row r="8" spans="1:34" ht="20.100000000000001" customHeight="1" x14ac:dyDescent="0.3">
      <c r="A8" s="3" t="s">
        <v>669</v>
      </c>
      <c r="B8" s="23" t="s">
        <v>129</v>
      </c>
      <c r="C8" s="23" t="s">
        <v>132</v>
      </c>
      <c r="D8" s="23" t="s">
        <v>312</v>
      </c>
      <c r="E8" s="23" t="s">
        <v>313</v>
      </c>
      <c r="F8" s="23" t="s">
        <v>139</v>
      </c>
      <c r="G8" s="23" t="s">
        <v>174</v>
      </c>
      <c r="H8" s="23" t="s">
        <v>126</v>
      </c>
      <c r="I8" s="23" t="s">
        <v>180</v>
      </c>
      <c r="J8" s="23" t="s">
        <v>129</v>
      </c>
      <c r="K8" s="23" t="s">
        <v>137</v>
      </c>
      <c r="L8" s="23" t="s">
        <v>243</v>
      </c>
      <c r="M8" s="23" t="s">
        <v>229</v>
      </c>
      <c r="N8" s="23" t="s">
        <v>181</v>
      </c>
      <c r="O8" s="23" t="s">
        <v>341</v>
      </c>
      <c r="P8" s="23" t="s">
        <v>210</v>
      </c>
      <c r="Q8" s="23" t="s">
        <v>408</v>
      </c>
      <c r="R8" s="23" t="s">
        <v>210</v>
      </c>
      <c r="S8" s="23" t="s">
        <v>338</v>
      </c>
      <c r="T8" s="23" t="s">
        <v>146</v>
      </c>
      <c r="U8" s="23" t="s">
        <v>131</v>
      </c>
      <c r="V8" s="23" t="s">
        <v>229</v>
      </c>
      <c r="W8" s="23" t="s">
        <v>348</v>
      </c>
      <c r="X8" s="23" t="s">
        <v>143</v>
      </c>
      <c r="Y8" s="23" t="s">
        <v>170</v>
      </c>
      <c r="Z8" s="23" t="s">
        <v>137</v>
      </c>
      <c r="AA8" s="23" t="s">
        <v>210</v>
      </c>
      <c r="AB8" s="23" t="s">
        <v>443</v>
      </c>
      <c r="AC8" s="23" t="s">
        <v>138</v>
      </c>
      <c r="AD8" s="23" t="s">
        <v>136</v>
      </c>
      <c r="AE8" s="23" t="s">
        <v>347</v>
      </c>
      <c r="AF8" s="23" t="s">
        <v>208</v>
      </c>
      <c r="AG8" s="23" t="s">
        <v>178</v>
      </c>
      <c r="AH8" s="23" t="s">
        <v>312</v>
      </c>
    </row>
    <row r="9" spans="1:34" ht="20.100000000000001" customHeight="1" x14ac:dyDescent="0.3">
      <c r="A9" s="6" t="s">
        <v>670</v>
      </c>
      <c r="B9" s="5" t="s">
        <v>428</v>
      </c>
      <c r="C9" s="5" t="s">
        <v>661</v>
      </c>
      <c r="D9" s="5" t="s">
        <v>192</v>
      </c>
      <c r="E9" s="5" t="s">
        <v>293</v>
      </c>
      <c r="F9" s="5" t="s">
        <v>364</v>
      </c>
      <c r="G9" s="5" t="s">
        <v>655</v>
      </c>
      <c r="H9" s="5" t="s">
        <v>507</v>
      </c>
      <c r="I9" s="5" t="s">
        <v>153</v>
      </c>
      <c r="J9" s="5" t="s">
        <v>327</v>
      </c>
      <c r="K9" s="5" t="s">
        <v>437</v>
      </c>
      <c r="L9" s="5" t="s">
        <v>156</v>
      </c>
      <c r="M9" s="5" t="s">
        <v>235</v>
      </c>
      <c r="N9" s="5" t="s">
        <v>566</v>
      </c>
      <c r="O9" s="5" t="s">
        <v>43</v>
      </c>
      <c r="P9" s="5" t="s">
        <v>330</v>
      </c>
      <c r="Q9" s="5" t="s">
        <v>109</v>
      </c>
      <c r="R9" s="5" t="s">
        <v>233</v>
      </c>
      <c r="S9" s="5" t="s">
        <v>214</v>
      </c>
      <c r="T9" s="5" t="s">
        <v>197</v>
      </c>
      <c r="U9" s="5" t="s">
        <v>160</v>
      </c>
      <c r="V9" s="5" t="s">
        <v>109</v>
      </c>
      <c r="W9" s="5" t="s">
        <v>116</v>
      </c>
      <c r="X9" s="5" t="s">
        <v>245</v>
      </c>
      <c r="Y9" s="5" t="s">
        <v>195</v>
      </c>
      <c r="Z9" s="5" t="s">
        <v>161</v>
      </c>
      <c r="AA9" s="5" t="s">
        <v>671</v>
      </c>
      <c r="AB9" s="5" t="s">
        <v>232</v>
      </c>
      <c r="AC9" s="5" t="s">
        <v>569</v>
      </c>
      <c r="AD9" s="5" t="s">
        <v>109</v>
      </c>
      <c r="AE9" s="5" t="s">
        <v>103</v>
      </c>
      <c r="AF9" s="5" t="s">
        <v>567</v>
      </c>
      <c r="AG9" s="5" t="s">
        <v>201</v>
      </c>
      <c r="AH9" s="5" t="s">
        <v>118</v>
      </c>
    </row>
    <row r="10" spans="1:34" ht="20.100000000000001" customHeight="1" x14ac:dyDescent="0.3">
      <c r="A10" s="3" t="s">
        <v>672</v>
      </c>
      <c r="B10" s="23" t="s">
        <v>124</v>
      </c>
      <c r="C10" s="23" t="s">
        <v>243</v>
      </c>
      <c r="D10" s="23" t="s">
        <v>173</v>
      </c>
      <c r="E10" s="23" t="s">
        <v>125</v>
      </c>
      <c r="F10" s="23" t="s">
        <v>128</v>
      </c>
      <c r="G10" s="23" t="s">
        <v>243</v>
      </c>
      <c r="H10" s="23" t="s">
        <v>170</v>
      </c>
      <c r="I10" s="23" t="s">
        <v>136</v>
      </c>
      <c r="J10" s="23" t="s">
        <v>125</v>
      </c>
      <c r="K10" s="23" t="s">
        <v>123</v>
      </c>
      <c r="L10" s="23" t="s">
        <v>138</v>
      </c>
      <c r="M10" s="23" t="s">
        <v>131</v>
      </c>
      <c r="N10" s="23" t="s">
        <v>243</v>
      </c>
      <c r="O10" s="23" t="s">
        <v>172</v>
      </c>
      <c r="P10" s="23" t="s">
        <v>441</v>
      </c>
      <c r="Q10" s="23" t="s">
        <v>143</v>
      </c>
      <c r="R10" s="23" t="s">
        <v>313</v>
      </c>
      <c r="S10" s="23" t="s">
        <v>209</v>
      </c>
      <c r="T10" s="23" t="s">
        <v>140</v>
      </c>
      <c r="U10" s="23" t="s">
        <v>211</v>
      </c>
      <c r="V10" s="23" t="s">
        <v>136</v>
      </c>
      <c r="W10" s="23" t="s">
        <v>135</v>
      </c>
      <c r="X10" s="23" t="s">
        <v>347</v>
      </c>
      <c r="Y10" s="23" t="s">
        <v>126</v>
      </c>
      <c r="Z10" s="23" t="s">
        <v>174</v>
      </c>
      <c r="AA10" s="23" t="s">
        <v>345</v>
      </c>
      <c r="AB10" s="23" t="s">
        <v>140</v>
      </c>
      <c r="AC10" s="23" t="s">
        <v>128</v>
      </c>
      <c r="AD10" s="23" t="s">
        <v>313</v>
      </c>
      <c r="AE10" s="23" t="s">
        <v>208</v>
      </c>
      <c r="AF10" s="23" t="s">
        <v>337</v>
      </c>
      <c r="AG10" s="23" t="s">
        <v>209</v>
      </c>
      <c r="AH10" s="23" t="s">
        <v>133</v>
      </c>
    </row>
    <row r="11" spans="1:34" ht="20.100000000000001" customHeight="1" x14ac:dyDescent="0.3">
      <c r="A11" s="6" t="s">
        <v>673</v>
      </c>
      <c r="B11" s="5" t="s">
        <v>476</v>
      </c>
      <c r="C11" s="5" t="s">
        <v>289</v>
      </c>
      <c r="D11" s="5" t="s">
        <v>76</v>
      </c>
      <c r="E11" s="5" t="s">
        <v>193</v>
      </c>
      <c r="F11" s="5" t="s">
        <v>674</v>
      </c>
      <c r="G11" s="5" t="s">
        <v>40</v>
      </c>
      <c r="H11" s="5" t="s">
        <v>306</v>
      </c>
      <c r="I11" s="5" t="s">
        <v>27</v>
      </c>
      <c r="J11" s="5" t="s">
        <v>429</v>
      </c>
      <c r="K11" s="5" t="s">
        <v>276</v>
      </c>
      <c r="L11" s="5" t="s">
        <v>102</v>
      </c>
      <c r="M11" s="5" t="s">
        <v>311</v>
      </c>
      <c r="N11" s="5" t="s">
        <v>285</v>
      </c>
      <c r="O11" s="5" t="s">
        <v>298</v>
      </c>
      <c r="P11" s="5" t="s">
        <v>283</v>
      </c>
      <c r="Q11" s="5" t="s">
        <v>113</v>
      </c>
      <c r="R11" s="5" t="s">
        <v>213</v>
      </c>
      <c r="S11" s="5" t="s">
        <v>108</v>
      </c>
      <c r="T11" s="5" t="s">
        <v>81</v>
      </c>
      <c r="U11" s="5" t="s">
        <v>221</v>
      </c>
      <c r="V11" s="5" t="s">
        <v>113</v>
      </c>
      <c r="W11" s="5" t="s">
        <v>111</v>
      </c>
      <c r="X11" s="5" t="s">
        <v>214</v>
      </c>
      <c r="Y11" s="5" t="s">
        <v>111</v>
      </c>
      <c r="Z11" s="5" t="s">
        <v>115</v>
      </c>
      <c r="AA11" s="5" t="s">
        <v>455</v>
      </c>
      <c r="AB11" s="5" t="s">
        <v>95</v>
      </c>
      <c r="AC11" s="5" t="s">
        <v>285</v>
      </c>
      <c r="AD11" s="5" t="s">
        <v>118</v>
      </c>
      <c r="AE11" s="5" t="s">
        <v>381</v>
      </c>
      <c r="AF11" s="5" t="s">
        <v>662</v>
      </c>
      <c r="AG11" s="5" t="s">
        <v>161</v>
      </c>
      <c r="AH11" s="5" t="s">
        <v>116</v>
      </c>
    </row>
    <row r="12" spans="1:34" ht="20.100000000000001" customHeight="1" x14ac:dyDescent="0.3">
      <c r="A12" s="3" t="s">
        <v>675</v>
      </c>
      <c r="B12" s="23" t="s">
        <v>141</v>
      </c>
      <c r="C12" s="23" t="s">
        <v>172</v>
      </c>
      <c r="D12" s="23" t="s">
        <v>228</v>
      </c>
      <c r="E12" s="23" t="s">
        <v>172</v>
      </c>
      <c r="F12" s="23" t="s">
        <v>130</v>
      </c>
      <c r="G12" s="23" t="s">
        <v>141</v>
      </c>
      <c r="H12" s="23" t="s">
        <v>130</v>
      </c>
      <c r="I12" s="23" t="s">
        <v>172</v>
      </c>
      <c r="J12" s="23" t="s">
        <v>141</v>
      </c>
      <c r="K12" s="23" t="s">
        <v>128</v>
      </c>
      <c r="L12" s="23" t="s">
        <v>171</v>
      </c>
      <c r="M12" s="23" t="s">
        <v>207</v>
      </c>
      <c r="N12" s="23" t="s">
        <v>147</v>
      </c>
      <c r="O12" s="23" t="s">
        <v>228</v>
      </c>
      <c r="P12" s="23" t="s">
        <v>138</v>
      </c>
      <c r="Q12" s="23" t="s">
        <v>135</v>
      </c>
      <c r="R12" s="23" t="s">
        <v>125</v>
      </c>
      <c r="S12" s="23" t="s">
        <v>135</v>
      </c>
      <c r="T12" s="23" t="s">
        <v>128</v>
      </c>
      <c r="U12" s="23" t="s">
        <v>141</v>
      </c>
      <c r="V12" s="23" t="s">
        <v>209</v>
      </c>
      <c r="W12" s="23" t="s">
        <v>132</v>
      </c>
      <c r="X12" s="23" t="s">
        <v>131</v>
      </c>
      <c r="Y12" s="23" t="s">
        <v>142</v>
      </c>
      <c r="Z12" s="23" t="s">
        <v>172</v>
      </c>
      <c r="AA12" s="23" t="s">
        <v>123</v>
      </c>
      <c r="AB12" s="23" t="s">
        <v>143</v>
      </c>
      <c r="AC12" s="23" t="s">
        <v>136</v>
      </c>
      <c r="AD12" s="23" t="s">
        <v>130</v>
      </c>
      <c r="AE12" s="23" t="s">
        <v>209</v>
      </c>
      <c r="AF12" s="23" t="s">
        <v>243</v>
      </c>
      <c r="AG12" s="23" t="s">
        <v>208</v>
      </c>
      <c r="AH12" s="23" t="s">
        <v>210</v>
      </c>
    </row>
    <row r="13" spans="1:34" ht="20.100000000000001" customHeight="1" x14ac:dyDescent="0.3">
      <c r="A13" s="6" t="s">
        <v>676</v>
      </c>
      <c r="B13" s="5" t="s">
        <v>101</v>
      </c>
      <c r="C13" s="5" t="s">
        <v>191</v>
      </c>
      <c r="D13" s="5" t="s">
        <v>491</v>
      </c>
      <c r="E13" s="5" t="s">
        <v>232</v>
      </c>
      <c r="F13" s="5" t="s">
        <v>234</v>
      </c>
      <c r="G13" s="5" t="s">
        <v>106</v>
      </c>
      <c r="H13" s="5" t="s">
        <v>275</v>
      </c>
      <c r="I13" s="5" t="s">
        <v>363</v>
      </c>
      <c r="J13" s="5" t="s">
        <v>120</v>
      </c>
      <c r="K13" s="5" t="s">
        <v>216</v>
      </c>
      <c r="L13" s="5" t="s">
        <v>677</v>
      </c>
      <c r="M13" s="5" t="s">
        <v>43</v>
      </c>
      <c r="N13" s="5" t="s">
        <v>248</v>
      </c>
      <c r="O13" s="5" t="s">
        <v>59</v>
      </c>
      <c r="P13" s="5" t="s">
        <v>55</v>
      </c>
      <c r="Q13" s="5" t="s">
        <v>107</v>
      </c>
      <c r="R13" s="5" t="s">
        <v>186</v>
      </c>
      <c r="S13" s="5" t="s">
        <v>196</v>
      </c>
      <c r="T13" s="5" t="s">
        <v>122</v>
      </c>
      <c r="U13" s="5" t="s">
        <v>163</v>
      </c>
      <c r="V13" s="5" t="s">
        <v>202</v>
      </c>
      <c r="W13" s="5" t="s">
        <v>108</v>
      </c>
      <c r="X13" s="5" t="s">
        <v>214</v>
      </c>
      <c r="Y13" s="5" t="s">
        <v>107</v>
      </c>
      <c r="Z13" s="5" t="s">
        <v>115</v>
      </c>
      <c r="AA13" s="5" t="s">
        <v>321</v>
      </c>
      <c r="AB13" s="5" t="s">
        <v>166</v>
      </c>
      <c r="AC13" s="5" t="s">
        <v>280</v>
      </c>
      <c r="AD13" s="5" t="s">
        <v>115</v>
      </c>
      <c r="AE13" s="5" t="s">
        <v>505</v>
      </c>
      <c r="AF13" s="5" t="s">
        <v>365</v>
      </c>
      <c r="AG13" s="5" t="s">
        <v>238</v>
      </c>
      <c r="AH13" s="5" t="s">
        <v>116</v>
      </c>
    </row>
    <row r="14" spans="1:34" ht="20.100000000000001" customHeight="1" x14ac:dyDescent="0.3">
      <c r="A14" s="3" t="s">
        <v>678</v>
      </c>
      <c r="B14" s="23" t="s">
        <v>172</v>
      </c>
      <c r="C14" s="23" t="s">
        <v>134</v>
      </c>
      <c r="D14" s="23" t="s">
        <v>171</v>
      </c>
      <c r="E14" s="23" t="s">
        <v>172</v>
      </c>
      <c r="F14" s="23" t="s">
        <v>142</v>
      </c>
      <c r="G14" s="23" t="s">
        <v>142</v>
      </c>
      <c r="H14" s="23" t="s">
        <v>146</v>
      </c>
      <c r="I14" s="23" t="s">
        <v>130</v>
      </c>
      <c r="J14" s="23" t="s">
        <v>207</v>
      </c>
      <c r="K14" s="23" t="s">
        <v>136</v>
      </c>
      <c r="L14" s="23" t="s">
        <v>130</v>
      </c>
      <c r="M14" s="23" t="s">
        <v>136</v>
      </c>
      <c r="N14" s="23" t="s">
        <v>142</v>
      </c>
      <c r="O14" s="23" t="s">
        <v>211</v>
      </c>
      <c r="P14" s="23" t="s">
        <v>207</v>
      </c>
      <c r="Q14" s="23" t="s">
        <v>140</v>
      </c>
      <c r="R14" s="23" t="s">
        <v>243</v>
      </c>
      <c r="S14" s="23" t="s">
        <v>148</v>
      </c>
      <c r="T14" s="23" t="s">
        <v>313</v>
      </c>
      <c r="U14" s="23" t="s">
        <v>146</v>
      </c>
      <c r="V14" s="23" t="s">
        <v>288</v>
      </c>
      <c r="W14" s="23" t="s">
        <v>210</v>
      </c>
      <c r="X14" s="23" t="s">
        <v>131</v>
      </c>
      <c r="Y14" s="23" t="s">
        <v>130</v>
      </c>
      <c r="Z14" s="23" t="s">
        <v>172</v>
      </c>
      <c r="AA14" s="23" t="s">
        <v>171</v>
      </c>
      <c r="AB14" s="23" t="s">
        <v>179</v>
      </c>
      <c r="AC14" s="23" t="s">
        <v>173</v>
      </c>
      <c r="AD14" s="23" t="s">
        <v>128</v>
      </c>
      <c r="AE14" s="23" t="s">
        <v>172</v>
      </c>
      <c r="AF14" s="23" t="s">
        <v>172</v>
      </c>
      <c r="AG14" s="23" t="s">
        <v>172</v>
      </c>
      <c r="AH14" s="23" t="s">
        <v>179</v>
      </c>
    </row>
    <row r="15" spans="1:34" ht="20.100000000000001" customHeight="1" x14ac:dyDescent="0.3">
      <c r="A15" s="6" t="s">
        <v>679</v>
      </c>
      <c r="B15" s="5" t="s">
        <v>355</v>
      </c>
      <c r="C15" s="5" t="s">
        <v>292</v>
      </c>
      <c r="D15" s="5" t="s">
        <v>246</v>
      </c>
      <c r="E15" s="5" t="s">
        <v>201</v>
      </c>
      <c r="F15" s="5" t="s">
        <v>186</v>
      </c>
      <c r="G15" s="5" t="s">
        <v>286</v>
      </c>
      <c r="H15" s="5" t="s">
        <v>303</v>
      </c>
      <c r="I15" s="5" t="s">
        <v>513</v>
      </c>
      <c r="J15" s="5" t="s">
        <v>247</v>
      </c>
      <c r="K15" s="5" t="s">
        <v>220</v>
      </c>
      <c r="L15" s="5" t="s">
        <v>265</v>
      </c>
      <c r="M15" s="5" t="s">
        <v>43</v>
      </c>
      <c r="N15" s="5" t="s">
        <v>307</v>
      </c>
      <c r="O15" s="5" t="s">
        <v>226</v>
      </c>
      <c r="P15" s="5" t="s">
        <v>113</v>
      </c>
      <c r="Q15" s="5" t="s">
        <v>220</v>
      </c>
      <c r="R15" s="5" t="s">
        <v>202</v>
      </c>
      <c r="S15" s="5" t="s">
        <v>285</v>
      </c>
      <c r="T15" s="5" t="s">
        <v>249</v>
      </c>
      <c r="U15" s="5" t="s">
        <v>202</v>
      </c>
      <c r="V15" s="5" t="s">
        <v>115</v>
      </c>
      <c r="W15" s="5" t="s">
        <v>118</v>
      </c>
      <c r="X15" s="5" t="s">
        <v>116</v>
      </c>
      <c r="Y15" s="5" t="s">
        <v>201</v>
      </c>
      <c r="Z15" s="5" t="s">
        <v>113</v>
      </c>
      <c r="AA15" s="5" t="s">
        <v>159</v>
      </c>
      <c r="AB15" s="5" t="s">
        <v>484</v>
      </c>
      <c r="AC15" s="5" t="s">
        <v>121</v>
      </c>
      <c r="AD15" s="5" t="s">
        <v>113</v>
      </c>
      <c r="AE15" s="5" t="s">
        <v>613</v>
      </c>
      <c r="AF15" s="5" t="s">
        <v>193</v>
      </c>
      <c r="AG15" s="5" t="s">
        <v>95</v>
      </c>
      <c r="AH15" s="5" t="s">
        <v>108</v>
      </c>
    </row>
    <row r="16" spans="1:34" ht="20.100000000000001" customHeight="1" x14ac:dyDescent="0.3">
      <c r="A16" s="3" t="s">
        <v>680</v>
      </c>
      <c r="B16" s="23" t="s">
        <v>207</v>
      </c>
      <c r="C16" s="23" t="s">
        <v>147</v>
      </c>
      <c r="D16" s="23" t="s">
        <v>209</v>
      </c>
      <c r="E16" s="23" t="s">
        <v>211</v>
      </c>
      <c r="F16" s="23" t="s">
        <v>207</v>
      </c>
      <c r="G16" s="23" t="s">
        <v>134</v>
      </c>
      <c r="H16" s="23" t="s">
        <v>136</v>
      </c>
      <c r="I16" s="23" t="s">
        <v>172</v>
      </c>
      <c r="J16" s="23" t="s">
        <v>211</v>
      </c>
      <c r="K16" s="23" t="s">
        <v>147</v>
      </c>
      <c r="L16" s="23" t="s">
        <v>134</v>
      </c>
      <c r="M16" s="23" t="s">
        <v>136</v>
      </c>
      <c r="N16" s="23" t="s">
        <v>208</v>
      </c>
      <c r="O16" s="23" t="s">
        <v>147</v>
      </c>
      <c r="P16" s="23" t="s">
        <v>135</v>
      </c>
      <c r="Q16" s="23" t="s">
        <v>207</v>
      </c>
      <c r="R16" s="23" t="s">
        <v>211</v>
      </c>
      <c r="S16" s="23" t="s">
        <v>126</v>
      </c>
      <c r="T16" s="23" t="s">
        <v>131</v>
      </c>
      <c r="U16" s="23" t="s">
        <v>123</v>
      </c>
      <c r="V16" s="23" t="s">
        <v>207</v>
      </c>
      <c r="W16" s="23" t="s">
        <v>207</v>
      </c>
      <c r="X16" s="23" t="s">
        <v>135</v>
      </c>
      <c r="Y16" s="23" t="s">
        <v>207</v>
      </c>
      <c r="Z16" s="23" t="s">
        <v>207</v>
      </c>
      <c r="AA16" s="23" t="s">
        <v>179</v>
      </c>
      <c r="AB16" s="23" t="s">
        <v>141</v>
      </c>
      <c r="AC16" s="23" t="s">
        <v>147</v>
      </c>
      <c r="AD16" s="23" t="s">
        <v>136</v>
      </c>
      <c r="AE16" s="23" t="s">
        <v>141</v>
      </c>
      <c r="AF16" s="23" t="s">
        <v>140</v>
      </c>
      <c r="AG16" s="23" t="s">
        <v>148</v>
      </c>
      <c r="AH16" s="23" t="s">
        <v>172</v>
      </c>
    </row>
    <row r="17" spans="1:35" ht="20.100000000000001" customHeight="1" x14ac:dyDescent="0.3">
      <c r="A17" s="6" t="s">
        <v>18</v>
      </c>
      <c r="B17" s="5" t="s">
        <v>239</v>
      </c>
      <c r="C17" s="5" t="s">
        <v>151</v>
      </c>
      <c r="D17" s="5" t="s">
        <v>112</v>
      </c>
      <c r="E17" s="5" t="s">
        <v>202</v>
      </c>
      <c r="F17" s="5" t="s">
        <v>59</v>
      </c>
      <c r="G17" s="5" t="s">
        <v>91</v>
      </c>
      <c r="H17" s="5" t="s">
        <v>115</v>
      </c>
      <c r="I17" s="5" t="s">
        <v>277</v>
      </c>
      <c r="J17" s="5" t="s">
        <v>200</v>
      </c>
      <c r="K17" s="5" t="s">
        <v>163</v>
      </c>
      <c r="L17" s="5" t="s">
        <v>151</v>
      </c>
      <c r="M17" s="5" t="s">
        <v>160</v>
      </c>
      <c r="N17" s="5" t="s">
        <v>221</v>
      </c>
      <c r="O17" s="5" t="s">
        <v>109</v>
      </c>
      <c r="P17" s="5" t="s">
        <v>118</v>
      </c>
      <c r="Q17" s="5" t="s">
        <v>95</v>
      </c>
      <c r="R17" s="5" t="s">
        <v>109</v>
      </c>
      <c r="S17" s="5" t="s">
        <v>113</v>
      </c>
      <c r="T17" s="5" t="s">
        <v>201</v>
      </c>
      <c r="U17" s="5" t="s">
        <v>115</v>
      </c>
      <c r="V17" s="5" t="s">
        <v>116</v>
      </c>
      <c r="W17" s="5" t="s">
        <v>116</v>
      </c>
      <c r="X17" s="5" t="s">
        <v>108</v>
      </c>
      <c r="Y17" s="5" t="s">
        <v>202</v>
      </c>
      <c r="Z17" s="5" t="s">
        <v>113</v>
      </c>
      <c r="AA17" s="5" t="s">
        <v>201</v>
      </c>
      <c r="AB17" s="5" t="s">
        <v>196</v>
      </c>
      <c r="AC17" s="5" t="s">
        <v>168</v>
      </c>
      <c r="AD17" s="5" t="s">
        <v>108</v>
      </c>
      <c r="AE17" s="5" t="s">
        <v>193</v>
      </c>
      <c r="AF17" s="5" t="s">
        <v>113</v>
      </c>
      <c r="AG17" s="5" t="s">
        <v>240</v>
      </c>
      <c r="AH17" s="5" t="s">
        <v>116</v>
      </c>
    </row>
    <row r="18" spans="1:35" ht="20.100000000000001" customHeight="1" x14ac:dyDescent="0.3">
      <c r="A18" s="3" t="s">
        <v>251</v>
      </c>
      <c r="B18" s="23" t="s">
        <v>210</v>
      </c>
      <c r="C18" s="23" t="s">
        <v>140</v>
      </c>
      <c r="D18" s="23" t="s">
        <v>143</v>
      </c>
      <c r="E18" s="23" t="s">
        <v>148</v>
      </c>
      <c r="F18" s="23">
        <v>0.01</v>
      </c>
      <c r="G18" s="23" t="s">
        <v>140</v>
      </c>
      <c r="H18" s="23" t="s">
        <v>143</v>
      </c>
      <c r="I18" s="23" t="s">
        <v>140</v>
      </c>
      <c r="J18" s="23" t="s">
        <v>210</v>
      </c>
      <c r="K18" s="23" t="s">
        <v>210</v>
      </c>
      <c r="L18" s="23" t="s">
        <v>140</v>
      </c>
      <c r="M18" s="23" t="s">
        <v>143</v>
      </c>
      <c r="N18" s="23" t="s">
        <v>143</v>
      </c>
      <c r="O18" s="23" t="s">
        <v>210</v>
      </c>
      <c r="P18" s="23" t="s">
        <v>143</v>
      </c>
      <c r="Q18" s="23" t="s">
        <v>210</v>
      </c>
      <c r="R18" s="23" t="s">
        <v>210</v>
      </c>
      <c r="S18" s="23" t="s">
        <v>143</v>
      </c>
      <c r="T18" s="23" t="s">
        <v>211</v>
      </c>
      <c r="U18" s="23">
        <v>0.1</v>
      </c>
      <c r="V18" s="23" t="s">
        <v>143</v>
      </c>
      <c r="W18" s="23" t="s">
        <v>135</v>
      </c>
      <c r="X18" s="23" t="s">
        <v>143</v>
      </c>
      <c r="Y18" s="23" t="s">
        <v>172</v>
      </c>
      <c r="Z18" s="23">
        <v>7.0000000000000007E-2</v>
      </c>
      <c r="AA18" s="23" t="s">
        <v>143</v>
      </c>
      <c r="AB18" s="23" t="s">
        <v>210</v>
      </c>
      <c r="AC18" s="23" t="s">
        <v>148</v>
      </c>
      <c r="AD18" s="23" t="s">
        <v>211</v>
      </c>
      <c r="AE18" s="23" t="s">
        <v>140</v>
      </c>
      <c r="AF18" s="23" t="s">
        <v>135</v>
      </c>
      <c r="AG18" s="23" t="s">
        <v>130</v>
      </c>
      <c r="AH18" s="23" t="s">
        <v>135</v>
      </c>
    </row>
    <row r="19" spans="1:35" ht="20.100000000000001" customHeight="1" x14ac:dyDescent="0.3">
      <c r="A19" s="6" t="s">
        <v>467</v>
      </c>
      <c r="B19" s="5" t="s">
        <v>160</v>
      </c>
      <c r="C19" s="5" t="s">
        <v>116</v>
      </c>
      <c r="D19" s="5" t="s">
        <v>160</v>
      </c>
      <c r="E19" s="5" t="s">
        <v>116</v>
      </c>
      <c r="F19" s="5" t="s">
        <v>116</v>
      </c>
      <c r="G19" s="5" t="s">
        <v>160</v>
      </c>
      <c r="H19" s="5" t="s">
        <v>116</v>
      </c>
      <c r="I19" s="5" t="s">
        <v>160</v>
      </c>
      <c r="J19" s="5" t="s">
        <v>116</v>
      </c>
      <c r="K19" s="5" t="s">
        <v>116</v>
      </c>
      <c r="L19" s="5" t="s">
        <v>108</v>
      </c>
      <c r="M19" s="5" t="s">
        <v>116</v>
      </c>
      <c r="N19" s="5" t="s">
        <v>108</v>
      </c>
      <c r="O19" s="5" t="s">
        <v>116</v>
      </c>
      <c r="P19" s="5" t="s">
        <v>116</v>
      </c>
      <c r="Q19" s="5" t="s">
        <v>116</v>
      </c>
      <c r="R19" s="5" t="s">
        <v>108</v>
      </c>
      <c r="S19" s="5" t="s">
        <v>116</v>
      </c>
      <c r="T19" s="5" t="s">
        <v>108</v>
      </c>
      <c r="U19" s="5" t="s">
        <v>116</v>
      </c>
      <c r="V19" s="5" t="s">
        <v>116</v>
      </c>
      <c r="W19" s="5" t="s">
        <v>116</v>
      </c>
      <c r="X19" s="5" t="s">
        <v>116</v>
      </c>
      <c r="Y19" s="5" t="s">
        <v>116</v>
      </c>
      <c r="Z19" s="5" t="s">
        <v>116</v>
      </c>
      <c r="AA19" s="5" t="s">
        <v>116</v>
      </c>
      <c r="AB19" s="5" t="s">
        <v>108</v>
      </c>
      <c r="AC19" s="5" t="s">
        <v>108</v>
      </c>
      <c r="AD19" s="5" t="s">
        <v>116</v>
      </c>
      <c r="AE19" s="5" t="s">
        <v>160</v>
      </c>
      <c r="AF19" s="5" t="s">
        <v>116</v>
      </c>
      <c r="AG19" s="5" t="s">
        <v>116</v>
      </c>
      <c r="AH19" s="5" t="s">
        <v>116</v>
      </c>
    </row>
    <row r="20" spans="1:35" ht="20.100000000000001" customHeight="1" x14ac:dyDescent="0.3">
      <c r="A20" s="3" t="s">
        <v>468</v>
      </c>
      <c r="B20" s="23" t="s">
        <v>135</v>
      </c>
      <c r="C20" s="23">
        <v>0.02</v>
      </c>
      <c r="D20" s="23" t="s">
        <v>135</v>
      </c>
      <c r="E20" s="23" t="s">
        <v>135</v>
      </c>
      <c r="F20" s="23" t="s">
        <v>135</v>
      </c>
      <c r="G20" s="23" t="s">
        <v>135</v>
      </c>
      <c r="H20" s="23" t="s">
        <v>135</v>
      </c>
      <c r="I20" s="23" t="s">
        <v>135</v>
      </c>
      <c r="J20" s="23">
        <v>0.01</v>
      </c>
      <c r="K20" s="23" t="s">
        <v>135</v>
      </c>
      <c r="L20" s="23" t="s">
        <v>135</v>
      </c>
      <c r="M20" s="23">
        <v>0.01</v>
      </c>
      <c r="N20" s="23">
        <v>0.01</v>
      </c>
      <c r="O20" s="23" t="s">
        <v>135</v>
      </c>
      <c r="P20" s="23" t="s">
        <v>135</v>
      </c>
      <c r="Q20" s="23" t="s">
        <v>135</v>
      </c>
      <c r="R20" s="23">
        <v>0</v>
      </c>
      <c r="S20" s="23">
        <v>0.01</v>
      </c>
      <c r="T20" s="23" t="s">
        <v>135</v>
      </c>
      <c r="U20" s="23" t="s">
        <v>135</v>
      </c>
      <c r="V20" s="23" t="s">
        <v>135</v>
      </c>
      <c r="W20" s="23" t="s">
        <v>135</v>
      </c>
      <c r="X20" s="23" t="s">
        <v>135</v>
      </c>
      <c r="Y20" s="23" t="s">
        <v>135</v>
      </c>
      <c r="Z20" s="23" t="s">
        <v>135</v>
      </c>
      <c r="AA20" s="23" t="s">
        <v>135</v>
      </c>
      <c r="AB20" s="23" t="s">
        <v>135</v>
      </c>
      <c r="AC20" s="23" t="s">
        <v>135</v>
      </c>
      <c r="AD20" s="23" t="s">
        <v>135</v>
      </c>
      <c r="AE20" s="23" t="s">
        <v>135</v>
      </c>
      <c r="AF20" s="23" t="s">
        <v>135</v>
      </c>
      <c r="AG20" s="23">
        <v>0.01</v>
      </c>
      <c r="AH20" s="23" t="s">
        <v>135</v>
      </c>
    </row>
    <row r="21" spans="1:35" x14ac:dyDescent="0.3">
      <c r="B21" s="22">
        <f>((B8)+(B10)+(B12)+(B14)+(B16)+(B18)+(B20))</f>
        <v>1</v>
      </c>
      <c r="C21" s="22">
        <f t="shared" ref="C21:AH21" si="0">((C8)+(C10)+(C12)+(C14)+(C16)+(C18)+(C20))</f>
        <v>1</v>
      </c>
      <c r="D21" s="22">
        <f t="shared" si="0"/>
        <v>1</v>
      </c>
      <c r="E21" s="22">
        <f t="shared" si="0"/>
        <v>1</v>
      </c>
      <c r="F21" s="22">
        <f t="shared" si="0"/>
        <v>1</v>
      </c>
      <c r="G21" s="22">
        <f t="shared" si="0"/>
        <v>1</v>
      </c>
      <c r="H21" s="22">
        <f t="shared" si="0"/>
        <v>1</v>
      </c>
      <c r="I21" s="22">
        <f t="shared" si="0"/>
        <v>1</v>
      </c>
      <c r="J21" s="22">
        <f t="shared" si="0"/>
        <v>1</v>
      </c>
      <c r="K21" s="22">
        <f t="shared" si="0"/>
        <v>1</v>
      </c>
      <c r="L21" s="22">
        <f t="shared" si="0"/>
        <v>1</v>
      </c>
      <c r="M21" s="22">
        <f t="shared" si="0"/>
        <v>1</v>
      </c>
      <c r="N21" s="22">
        <f t="shared" si="0"/>
        <v>1</v>
      </c>
      <c r="O21" s="22">
        <f t="shared" si="0"/>
        <v>1</v>
      </c>
      <c r="P21" s="22">
        <f t="shared" si="0"/>
        <v>1</v>
      </c>
      <c r="Q21" s="22">
        <f t="shared" si="0"/>
        <v>1</v>
      </c>
      <c r="R21" s="22">
        <f t="shared" si="0"/>
        <v>1</v>
      </c>
      <c r="S21" s="22">
        <f t="shared" si="0"/>
        <v>1</v>
      </c>
      <c r="T21" s="22">
        <f t="shared" si="0"/>
        <v>1</v>
      </c>
      <c r="U21" s="22">
        <f t="shared" si="0"/>
        <v>1.0000000000000002</v>
      </c>
      <c r="V21" s="22">
        <f t="shared" si="0"/>
        <v>1</v>
      </c>
      <c r="W21" s="22">
        <f t="shared" si="0"/>
        <v>1.0000000000000002</v>
      </c>
      <c r="X21" s="22">
        <f t="shared" si="0"/>
        <v>1</v>
      </c>
      <c r="Y21" s="22">
        <f t="shared" si="0"/>
        <v>1</v>
      </c>
      <c r="Z21" s="22">
        <f t="shared" si="0"/>
        <v>1</v>
      </c>
      <c r="AA21" s="22">
        <f t="shared" si="0"/>
        <v>1</v>
      </c>
      <c r="AB21" s="22">
        <f t="shared" si="0"/>
        <v>1</v>
      </c>
      <c r="AC21" s="22">
        <f t="shared" si="0"/>
        <v>1</v>
      </c>
      <c r="AD21" s="22">
        <f t="shared" si="0"/>
        <v>1</v>
      </c>
      <c r="AE21" s="22">
        <f t="shared" si="0"/>
        <v>1</v>
      </c>
      <c r="AF21" s="22">
        <f t="shared" si="0"/>
        <v>1</v>
      </c>
      <c r="AG21" s="22">
        <f t="shared" si="0"/>
        <v>1</v>
      </c>
      <c r="AH21" s="22">
        <f t="shared" si="0"/>
        <v>1</v>
      </c>
      <c r="AI21" s="22"/>
    </row>
  </sheetData>
  <sheetProtection algorithmName="SHA-512" hashValue="Id5Z9ctcxNhO/8UtfS3aaeczmRlkF80jBGWhva3BtsulMSgXo95wSUUcMZReP+QVCW5m3CLswoBw6IRETG7U0g==" saltValue="ptcR85D3GwFDIXFzP0Ab3w==" spinCount="100000" sheet="1" objects="1" scenarios="1"/>
  <mergeCells count="8">
    <mergeCell ref="P3:Z3"/>
    <mergeCell ref="AE3:AH3"/>
    <mergeCell ref="AA3:AD3"/>
    <mergeCell ref="A2:O2"/>
    <mergeCell ref="C3:D3"/>
    <mergeCell ref="E3:H3"/>
    <mergeCell ref="I3:K3"/>
    <mergeCell ref="L3:O3"/>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5:AH17 B20 D20:I20 B19:AH19 B18:E18 G18:T18 K20:L20 O20:Q20 T20:AF20 V18:Y18 AA18:AH18 AH20"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H15"/>
  <sheetViews>
    <sheetView showGridLines="0" workbookViewId="0"/>
  </sheetViews>
  <sheetFormatPr defaultRowHeight="14.4" x14ac:dyDescent="0.3"/>
  <cols>
    <col min="1" max="1" width="46.5546875" customWidth="1"/>
    <col min="2" max="34" width="10.6640625" customWidth="1"/>
  </cols>
  <sheetData>
    <row r="1" spans="1:34" ht="21" x14ac:dyDescent="0.4">
      <c r="A1" s="21" t="str">
        <f>HYPERLINK("#Contents!A1","Return to Contents")</f>
        <v>Return to Contents</v>
      </c>
    </row>
    <row r="2" spans="1:34" ht="37.200000000000003" customHeight="1" x14ac:dyDescent="0.35">
      <c r="A2" s="68" t="s">
        <v>897</v>
      </c>
      <c r="B2" s="68"/>
      <c r="C2" s="68"/>
      <c r="D2" s="68"/>
      <c r="E2" s="68"/>
      <c r="F2" s="68"/>
      <c r="G2" s="68"/>
      <c r="H2" s="68"/>
      <c r="I2" s="68"/>
      <c r="J2" s="68"/>
      <c r="K2" s="68"/>
      <c r="L2" s="68"/>
      <c r="M2" s="68"/>
      <c r="N2" s="38"/>
      <c r="O2" s="38"/>
    </row>
    <row r="3" spans="1:34" ht="18.600000000000001" customHeight="1" x14ac:dyDescent="0.3">
      <c r="A3" s="1"/>
      <c r="B3" s="1"/>
      <c r="C3" s="69" t="s">
        <v>252</v>
      </c>
      <c r="D3" s="71"/>
      <c r="E3" s="69" t="s">
        <v>861</v>
      </c>
      <c r="F3" s="70"/>
      <c r="G3" s="70"/>
      <c r="H3" s="71"/>
      <c r="I3" s="72" t="s">
        <v>862</v>
      </c>
      <c r="J3" s="72"/>
      <c r="K3" s="72"/>
      <c r="L3" s="72" t="s">
        <v>887</v>
      </c>
      <c r="M3" s="72"/>
      <c r="N3" s="72" t="s">
        <v>253</v>
      </c>
      <c r="O3" s="72"/>
      <c r="P3" s="69" t="s">
        <v>888</v>
      </c>
      <c r="Q3" s="70"/>
      <c r="R3" s="70"/>
      <c r="S3" s="70"/>
      <c r="T3" s="70"/>
      <c r="U3" s="70"/>
      <c r="V3" s="70"/>
      <c r="W3" s="70"/>
      <c r="X3" s="70"/>
      <c r="Y3" s="70"/>
      <c r="Z3" s="71"/>
      <c r="AA3" s="69" t="s">
        <v>889</v>
      </c>
      <c r="AB3" s="70"/>
      <c r="AC3" s="70"/>
      <c r="AD3" s="70"/>
      <c r="AE3" s="69" t="s">
        <v>890</v>
      </c>
      <c r="AF3" s="70"/>
      <c r="AG3" s="70"/>
      <c r="AH3" s="70"/>
    </row>
    <row r="4" spans="1:34" ht="50.1" customHeight="1" x14ac:dyDescent="0.3">
      <c r="A4" s="2" t="s">
        <v>0</v>
      </c>
      <c r="B4" s="2" t="s">
        <v>1</v>
      </c>
      <c r="C4" s="2" t="s">
        <v>2</v>
      </c>
      <c r="D4" s="2" t="s">
        <v>3</v>
      </c>
      <c r="E4" s="2" t="s">
        <v>4</v>
      </c>
      <c r="F4" s="2" t="s">
        <v>5</v>
      </c>
      <c r="G4" s="2" t="s">
        <v>6</v>
      </c>
      <c r="H4" s="2" t="s">
        <v>7</v>
      </c>
      <c r="I4" s="2" t="s">
        <v>8</v>
      </c>
      <c r="J4" s="2" t="s">
        <v>9</v>
      </c>
      <c r="K4" s="2" t="s">
        <v>18</v>
      </c>
      <c r="L4" s="2" t="s">
        <v>863</v>
      </c>
      <c r="M4" s="2" t="s">
        <v>864</v>
      </c>
      <c r="N4" s="2" t="s">
        <v>865</v>
      </c>
      <c r="O4" s="2" t="s">
        <v>866</v>
      </c>
      <c r="P4" s="2" t="s">
        <v>11</v>
      </c>
      <c r="Q4" s="2" t="s">
        <v>877</v>
      </c>
      <c r="R4" s="2" t="s">
        <v>15</v>
      </c>
      <c r="S4" s="2" t="s">
        <v>14</v>
      </c>
      <c r="T4" s="2" t="s">
        <v>10</v>
      </c>
      <c r="U4" s="2" t="s">
        <v>12</v>
      </c>
      <c r="V4" s="2" t="s">
        <v>18</v>
      </c>
      <c r="W4" s="2" t="s">
        <v>867</v>
      </c>
      <c r="X4" s="2" t="s">
        <v>868</v>
      </c>
      <c r="Y4" s="2" t="s">
        <v>13</v>
      </c>
      <c r="Z4" s="2" t="s">
        <v>876</v>
      </c>
      <c r="AA4" s="2" t="s">
        <v>19</v>
      </c>
      <c r="AB4" s="2" t="s">
        <v>16</v>
      </c>
      <c r="AC4" s="2" t="s">
        <v>17</v>
      </c>
      <c r="AD4" s="2" t="s">
        <v>18</v>
      </c>
      <c r="AE4" s="2" t="s">
        <v>22</v>
      </c>
      <c r="AF4" s="2" t="s">
        <v>20</v>
      </c>
      <c r="AG4" s="2" t="s">
        <v>21</v>
      </c>
      <c r="AH4" s="2" t="s">
        <v>875</v>
      </c>
    </row>
    <row r="5" spans="1:34" ht="20.100000000000001" customHeight="1" x14ac:dyDescent="0.3">
      <c r="A5" s="6" t="s">
        <v>23</v>
      </c>
      <c r="B5" s="5" t="s">
        <v>24</v>
      </c>
      <c r="C5" s="5" t="s">
        <v>25</v>
      </c>
      <c r="D5" s="5" t="s">
        <v>26</v>
      </c>
      <c r="E5" s="5" t="s">
        <v>27</v>
      </c>
      <c r="F5" s="5" t="s">
        <v>28</v>
      </c>
      <c r="G5" s="5" t="s">
        <v>29</v>
      </c>
      <c r="H5" s="5" t="s">
        <v>30</v>
      </c>
      <c r="I5" s="5" t="s">
        <v>31</v>
      </c>
      <c r="J5" s="5" t="s">
        <v>32</v>
      </c>
      <c r="K5" s="5" t="s">
        <v>33</v>
      </c>
      <c r="L5" s="5" t="s">
        <v>34</v>
      </c>
      <c r="M5" s="5" t="s">
        <v>35</v>
      </c>
      <c r="N5" s="5" t="s">
        <v>36</v>
      </c>
      <c r="O5" s="5" t="s">
        <v>37</v>
      </c>
      <c r="P5" s="5" t="s">
        <v>39</v>
      </c>
      <c r="Q5" s="5" t="s">
        <v>46</v>
      </c>
      <c r="R5" s="5" t="s">
        <v>48</v>
      </c>
      <c r="S5" s="5" t="s">
        <v>45</v>
      </c>
      <c r="T5" s="5" t="s">
        <v>38</v>
      </c>
      <c r="U5" s="5" t="s">
        <v>40</v>
      </c>
      <c r="V5" s="5" t="s">
        <v>42</v>
      </c>
      <c r="W5" s="5" t="s">
        <v>43</v>
      </c>
      <c r="X5" s="5" t="s">
        <v>44</v>
      </c>
      <c r="Y5" s="5" t="s">
        <v>41</v>
      </c>
      <c r="Z5" s="5" t="s">
        <v>47</v>
      </c>
      <c r="AA5" s="5" t="s">
        <v>56</v>
      </c>
      <c r="AB5" s="5" t="s">
        <v>53</v>
      </c>
      <c r="AC5" s="5" t="s">
        <v>54</v>
      </c>
      <c r="AD5" s="5" t="s">
        <v>55</v>
      </c>
      <c r="AE5" s="5" t="s">
        <v>60</v>
      </c>
      <c r="AF5" s="5" t="s">
        <v>57</v>
      </c>
      <c r="AG5" s="5" t="s">
        <v>58</v>
      </c>
      <c r="AH5" s="5" t="s">
        <v>59</v>
      </c>
    </row>
    <row r="6" spans="1:34" ht="20.100000000000001" customHeight="1" x14ac:dyDescent="0.3">
      <c r="A6" s="3" t="s">
        <v>61</v>
      </c>
      <c r="B6" s="4" t="s">
        <v>62</v>
      </c>
      <c r="C6" s="4" t="s">
        <v>63</v>
      </c>
      <c r="D6" s="4" t="s">
        <v>64</v>
      </c>
      <c r="E6" s="4" t="s">
        <v>65</v>
      </c>
      <c r="F6" s="4" t="s">
        <v>66</v>
      </c>
      <c r="G6" s="4" t="s">
        <v>258</v>
      </c>
      <c r="H6" s="4" t="s">
        <v>259</v>
      </c>
      <c r="I6" s="4" t="s">
        <v>260</v>
      </c>
      <c r="J6" s="4" t="s">
        <v>70</v>
      </c>
      <c r="K6" s="4" t="s">
        <v>71</v>
      </c>
      <c r="L6" s="4" t="s">
        <v>316</v>
      </c>
      <c r="M6" s="4" t="s">
        <v>317</v>
      </c>
      <c r="N6" s="4" t="s">
        <v>263</v>
      </c>
      <c r="O6" s="4" t="s">
        <v>75</v>
      </c>
      <c r="P6" s="4" t="s">
        <v>318</v>
      </c>
      <c r="Q6" s="4" t="s">
        <v>319</v>
      </c>
      <c r="R6" s="4" t="s">
        <v>86</v>
      </c>
      <c r="S6" s="4" t="s">
        <v>83</v>
      </c>
      <c r="T6" s="4" t="s">
        <v>76</v>
      </c>
      <c r="U6" s="4" t="s">
        <v>78</v>
      </c>
      <c r="V6" s="4" t="s">
        <v>80</v>
      </c>
      <c r="W6" s="4" t="s">
        <v>81</v>
      </c>
      <c r="X6" s="4" t="s">
        <v>310</v>
      </c>
      <c r="Y6" s="4" t="s">
        <v>191</v>
      </c>
      <c r="Z6" s="4" t="s">
        <v>85</v>
      </c>
      <c r="AA6" s="4" t="s">
        <v>92</v>
      </c>
      <c r="AB6" s="4" t="s">
        <v>89</v>
      </c>
      <c r="AC6" s="4" t="s">
        <v>90</v>
      </c>
      <c r="AD6" s="4" t="s">
        <v>91</v>
      </c>
      <c r="AE6" s="4" t="s">
        <v>96</v>
      </c>
      <c r="AF6" s="4" t="s">
        <v>271</v>
      </c>
      <c r="AG6" s="4" t="s">
        <v>162</v>
      </c>
      <c r="AH6" s="4" t="s">
        <v>95</v>
      </c>
    </row>
    <row r="7" spans="1:34" ht="20.100000000000001" customHeight="1" x14ac:dyDescent="0.3">
      <c r="A7" s="6" t="s">
        <v>681</v>
      </c>
      <c r="B7" s="5" t="s">
        <v>682</v>
      </c>
      <c r="C7" s="5" t="s">
        <v>74</v>
      </c>
      <c r="D7" s="5" t="s">
        <v>630</v>
      </c>
      <c r="E7" s="5" t="s">
        <v>114</v>
      </c>
      <c r="F7" s="5" t="s">
        <v>683</v>
      </c>
      <c r="G7" s="5" t="s">
        <v>684</v>
      </c>
      <c r="H7" s="5" t="s">
        <v>152</v>
      </c>
      <c r="I7" s="5" t="s">
        <v>685</v>
      </c>
      <c r="J7" s="5" t="s">
        <v>326</v>
      </c>
      <c r="K7" s="5" t="s">
        <v>231</v>
      </c>
      <c r="L7" s="5" t="s">
        <v>259</v>
      </c>
      <c r="M7" s="5" t="s">
        <v>499</v>
      </c>
      <c r="N7" s="5" t="s">
        <v>533</v>
      </c>
      <c r="O7" s="5" t="s">
        <v>482</v>
      </c>
      <c r="P7" s="5" t="s">
        <v>196</v>
      </c>
      <c r="Q7" s="5" t="s">
        <v>686</v>
      </c>
      <c r="R7" s="5" t="s">
        <v>151</v>
      </c>
      <c r="S7" s="5" t="s">
        <v>522</v>
      </c>
      <c r="T7" s="5" t="s">
        <v>284</v>
      </c>
      <c r="U7" s="5" t="s">
        <v>281</v>
      </c>
      <c r="V7" s="5" t="s">
        <v>112</v>
      </c>
      <c r="W7" s="5" t="s">
        <v>240</v>
      </c>
      <c r="X7" s="5" t="s">
        <v>108</v>
      </c>
      <c r="Y7" s="5" t="s">
        <v>248</v>
      </c>
      <c r="Z7" s="5" t="s">
        <v>59</v>
      </c>
      <c r="AA7" s="5" t="s">
        <v>293</v>
      </c>
      <c r="AB7" s="5" t="s">
        <v>688</v>
      </c>
      <c r="AC7" s="5" t="s">
        <v>382</v>
      </c>
      <c r="AD7" s="5" t="s">
        <v>197</v>
      </c>
      <c r="AE7" s="5" t="s">
        <v>689</v>
      </c>
      <c r="AF7" s="5" t="s">
        <v>265</v>
      </c>
      <c r="AG7" s="5" t="s">
        <v>276</v>
      </c>
      <c r="AH7" s="5" t="s">
        <v>115</v>
      </c>
    </row>
    <row r="8" spans="1:34" ht="20.100000000000001" customHeight="1" x14ac:dyDescent="0.3">
      <c r="A8" s="3" t="s">
        <v>690</v>
      </c>
      <c r="B8" s="23" t="s">
        <v>133</v>
      </c>
      <c r="C8" s="23" t="s">
        <v>305</v>
      </c>
      <c r="D8" s="23" t="s">
        <v>175</v>
      </c>
      <c r="E8" s="23" t="s">
        <v>139</v>
      </c>
      <c r="F8" s="23" t="s">
        <v>335</v>
      </c>
      <c r="G8" s="23" t="s">
        <v>175</v>
      </c>
      <c r="H8" s="23" t="s">
        <v>127</v>
      </c>
      <c r="I8" s="23" t="s">
        <v>335</v>
      </c>
      <c r="J8" s="23" t="s">
        <v>175</v>
      </c>
      <c r="K8" s="23" t="s">
        <v>174</v>
      </c>
      <c r="L8" s="23" t="s">
        <v>180</v>
      </c>
      <c r="M8" s="23" t="s">
        <v>345</v>
      </c>
      <c r="N8" s="23" t="s">
        <v>133</v>
      </c>
      <c r="O8" s="23" t="s">
        <v>338</v>
      </c>
      <c r="P8" s="23" t="s">
        <v>140</v>
      </c>
      <c r="Q8" s="23" t="s">
        <v>392</v>
      </c>
      <c r="R8" s="23" t="s">
        <v>136</v>
      </c>
      <c r="S8" s="23" t="s">
        <v>446</v>
      </c>
      <c r="T8" s="23" t="s">
        <v>335</v>
      </c>
      <c r="U8" s="23" t="s">
        <v>339</v>
      </c>
      <c r="V8" s="23" t="s">
        <v>129</v>
      </c>
      <c r="W8" s="23" t="s">
        <v>466</v>
      </c>
      <c r="X8" s="23" t="s">
        <v>210</v>
      </c>
      <c r="Y8" s="23" t="s">
        <v>176</v>
      </c>
      <c r="Z8" s="23" t="s">
        <v>177</v>
      </c>
      <c r="AA8" s="23" t="s">
        <v>208</v>
      </c>
      <c r="AB8" s="23" t="s">
        <v>691</v>
      </c>
      <c r="AC8" s="23" t="s">
        <v>178</v>
      </c>
      <c r="AD8" s="23" t="s">
        <v>124</v>
      </c>
      <c r="AE8" s="23" t="s">
        <v>464</v>
      </c>
      <c r="AF8" s="23" t="s">
        <v>147</v>
      </c>
      <c r="AG8" s="23" t="s">
        <v>343</v>
      </c>
      <c r="AH8" s="23" t="s">
        <v>335</v>
      </c>
    </row>
    <row r="9" spans="1:34" ht="20.100000000000001" customHeight="1" x14ac:dyDescent="0.3">
      <c r="A9" s="6" t="s">
        <v>692</v>
      </c>
      <c r="B9" s="5" t="s">
        <v>693</v>
      </c>
      <c r="C9" s="5" t="s">
        <v>694</v>
      </c>
      <c r="D9" s="5" t="s">
        <v>452</v>
      </c>
      <c r="E9" s="5" t="s">
        <v>220</v>
      </c>
      <c r="F9" s="5" t="s">
        <v>45</v>
      </c>
      <c r="G9" s="5" t="s">
        <v>102</v>
      </c>
      <c r="H9" s="5" t="s">
        <v>695</v>
      </c>
      <c r="I9" s="5" t="s">
        <v>164</v>
      </c>
      <c r="J9" s="5" t="s">
        <v>351</v>
      </c>
      <c r="K9" s="5" t="s">
        <v>696</v>
      </c>
      <c r="L9" s="5" t="s">
        <v>697</v>
      </c>
      <c r="M9" s="5" t="s">
        <v>237</v>
      </c>
      <c r="N9" s="5" t="s">
        <v>429</v>
      </c>
      <c r="O9" s="5" t="s">
        <v>366</v>
      </c>
      <c r="P9" s="5" t="s">
        <v>457</v>
      </c>
      <c r="Q9" s="5" t="s">
        <v>80</v>
      </c>
      <c r="R9" s="5" t="s">
        <v>184</v>
      </c>
      <c r="S9" s="5" t="s">
        <v>297</v>
      </c>
      <c r="T9" s="5" t="s">
        <v>285</v>
      </c>
      <c r="U9" s="5" t="s">
        <v>95</v>
      </c>
      <c r="V9" s="5" t="s">
        <v>107</v>
      </c>
      <c r="W9" s="5" t="s">
        <v>112</v>
      </c>
      <c r="X9" s="5" t="s">
        <v>91</v>
      </c>
      <c r="Y9" s="5" t="s">
        <v>223</v>
      </c>
      <c r="Z9" s="5" t="s">
        <v>196</v>
      </c>
      <c r="AA9" s="5" t="s">
        <v>524</v>
      </c>
      <c r="AB9" s="5" t="s">
        <v>504</v>
      </c>
      <c r="AC9" s="5" t="s">
        <v>613</v>
      </c>
      <c r="AD9" s="5" t="s">
        <v>115</v>
      </c>
      <c r="AE9" s="5" t="s">
        <v>264</v>
      </c>
      <c r="AF9" s="5" t="s">
        <v>698</v>
      </c>
      <c r="AG9" s="5" t="s">
        <v>195</v>
      </c>
      <c r="AH9" s="5" t="s">
        <v>160</v>
      </c>
    </row>
    <row r="10" spans="1:34" ht="20.100000000000001" customHeight="1" x14ac:dyDescent="0.3">
      <c r="A10" s="3" t="s">
        <v>699</v>
      </c>
      <c r="B10" s="23" t="s">
        <v>288</v>
      </c>
      <c r="C10" s="23" t="s">
        <v>125</v>
      </c>
      <c r="D10" s="23" t="s">
        <v>243</v>
      </c>
      <c r="E10" s="23" t="s">
        <v>138</v>
      </c>
      <c r="F10" s="23" t="s">
        <v>126</v>
      </c>
      <c r="G10" s="23" t="s">
        <v>126</v>
      </c>
      <c r="H10" s="23" t="s">
        <v>139</v>
      </c>
      <c r="I10" s="23" t="s">
        <v>138</v>
      </c>
      <c r="J10" s="23" t="s">
        <v>124</v>
      </c>
      <c r="K10" s="23" t="s">
        <v>407</v>
      </c>
      <c r="L10" s="23" t="s">
        <v>174</v>
      </c>
      <c r="M10" s="23" t="s">
        <v>173</v>
      </c>
      <c r="N10" s="23" t="s">
        <v>138</v>
      </c>
      <c r="O10" s="23" t="s">
        <v>124</v>
      </c>
      <c r="P10" s="23" t="s">
        <v>127</v>
      </c>
      <c r="Q10" s="23" t="s">
        <v>208</v>
      </c>
      <c r="R10" s="23" t="s">
        <v>344</v>
      </c>
      <c r="S10" s="23" t="s">
        <v>124</v>
      </c>
      <c r="T10" s="23" t="s">
        <v>129</v>
      </c>
      <c r="U10" s="23" t="s">
        <v>228</v>
      </c>
      <c r="V10" s="23" t="s">
        <v>127</v>
      </c>
      <c r="W10" s="23" t="s">
        <v>175</v>
      </c>
      <c r="X10" s="23" t="s">
        <v>243</v>
      </c>
      <c r="Y10" s="23" t="s">
        <v>312</v>
      </c>
      <c r="Z10" s="23" t="s">
        <v>407</v>
      </c>
      <c r="AA10" s="23" t="s">
        <v>180</v>
      </c>
      <c r="AB10" s="23" t="s">
        <v>172</v>
      </c>
      <c r="AC10" s="23" t="s">
        <v>229</v>
      </c>
      <c r="AD10" s="23" t="s">
        <v>131</v>
      </c>
      <c r="AE10" s="23" t="s">
        <v>170</v>
      </c>
      <c r="AF10" s="23" t="s">
        <v>181</v>
      </c>
      <c r="AG10" s="23" t="s">
        <v>128</v>
      </c>
      <c r="AH10" s="23" t="s">
        <v>131</v>
      </c>
    </row>
    <row r="11" spans="1:34" ht="20.100000000000001" customHeight="1" x14ac:dyDescent="0.3">
      <c r="A11" s="6" t="s">
        <v>700</v>
      </c>
      <c r="B11" s="5" t="s">
        <v>372</v>
      </c>
      <c r="C11" s="5" t="s">
        <v>457</v>
      </c>
      <c r="D11" s="5" t="s">
        <v>471</v>
      </c>
      <c r="E11" s="5" t="s">
        <v>206</v>
      </c>
      <c r="F11" s="5" t="s">
        <v>572</v>
      </c>
      <c r="G11" s="5" t="s">
        <v>701</v>
      </c>
      <c r="H11" s="5" t="s">
        <v>246</v>
      </c>
      <c r="I11" s="5" t="s">
        <v>509</v>
      </c>
      <c r="J11" s="5" t="s">
        <v>455</v>
      </c>
      <c r="K11" s="5" t="s">
        <v>308</v>
      </c>
      <c r="L11" s="5" t="s">
        <v>478</v>
      </c>
      <c r="M11" s="5" t="s">
        <v>189</v>
      </c>
      <c r="N11" s="5" t="s">
        <v>429</v>
      </c>
      <c r="O11" s="5" t="s">
        <v>151</v>
      </c>
      <c r="P11" s="5" t="s">
        <v>665</v>
      </c>
      <c r="Q11" s="5" t="s">
        <v>197</v>
      </c>
      <c r="R11" s="5" t="s">
        <v>366</v>
      </c>
      <c r="S11" s="5" t="s">
        <v>160</v>
      </c>
      <c r="T11" s="5" t="s">
        <v>95</v>
      </c>
      <c r="U11" s="5" t="s">
        <v>160</v>
      </c>
      <c r="V11" s="5" t="s">
        <v>161</v>
      </c>
      <c r="W11" s="5" t="s">
        <v>116</v>
      </c>
      <c r="X11" s="5" t="s">
        <v>247</v>
      </c>
      <c r="Y11" s="5" t="s">
        <v>201</v>
      </c>
      <c r="Z11" s="5" t="s">
        <v>115</v>
      </c>
      <c r="AA11" s="5" t="s">
        <v>568</v>
      </c>
      <c r="AB11" s="5" t="s">
        <v>214</v>
      </c>
      <c r="AC11" s="5" t="s">
        <v>85</v>
      </c>
      <c r="AD11" s="5" t="s">
        <v>163</v>
      </c>
      <c r="AE11" s="5" t="s">
        <v>55</v>
      </c>
      <c r="AF11" s="5" t="s">
        <v>703</v>
      </c>
      <c r="AG11" s="5" t="s">
        <v>95</v>
      </c>
      <c r="AH11" s="5" t="s">
        <v>160</v>
      </c>
    </row>
    <row r="12" spans="1:34" ht="20.100000000000001" customHeight="1" x14ac:dyDescent="0.3">
      <c r="A12" s="3" t="s">
        <v>704</v>
      </c>
      <c r="B12" s="23" t="s">
        <v>131</v>
      </c>
      <c r="C12" s="23" t="s">
        <v>146</v>
      </c>
      <c r="D12" s="23" t="s">
        <v>126</v>
      </c>
      <c r="E12" s="23" t="s">
        <v>243</v>
      </c>
      <c r="F12" s="23" t="s">
        <v>146</v>
      </c>
      <c r="G12" s="23" t="s">
        <v>138</v>
      </c>
      <c r="H12" s="23" t="s">
        <v>130</v>
      </c>
      <c r="I12" s="23" t="s">
        <v>171</v>
      </c>
      <c r="J12" s="23" t="s">
        <v>123</v>
      </c>
      <c r="K12" s="23" t="s">
        <v>228</v>
      </c>
      <c r="L12" s="23" t="s">
        <v>173</v>
      </c>
      <c r="M12" s="23" t="s">
        <v>243</v>
      </c>
      <c r="N12" s="23" t="s">
        <v>138</v>
      </c>
      <c r="O12" s="23" t="s">
        <v>136</v>
      </c>
      <c r="P12" s="23" t="s">
        <v>440</v>
      </c>
      <c r="Q12" s="23" t="s">
        <v>143</v>
      </c>
      <c r="R12" s="23" t="s">
        <v>126</v>
      </c>
      <c r="S12" s="23" t="s">
        <v>143</v>
      </c>
      <c r="T12" s="23" t="s">
        <v>179</v>
      </c>
      <c r="U12" s="23" t="s">
        <v>179</v>
      </c>
      <c r="V12" s="23" t="s">
        <v>170</v>
      </c>
      <c r="W12" s="23" t="s">
        <v>143</v>
      </c>
      <c r="X12" s="23" t="s">
        <v>346</v>
      </c>
      <c r="Y12" s="23" t="s">
        <v>207</v>
      </c>
      <c r="Z12" s="23" t="s">
        <v>172</v>
      </c>
      <c r="AA12" s="23" t="s">
        <v>337</v>
      </c>
      <c r="AB12" s="23" t="s">
        <v>210</v>
      </c>
      <c r="AC12" s="23" t="s">
        <v>209</v>
      </c>
      <c r="AD12" s="23" t="s">
        <v>139</v>
      </c>
      <c r="AE12" s="23" t="s">
        <v>211</v>
      </c>
      <c r="AF12" s="23" t="s">
        <v>305</v>
      </c>
      <c r="AG12" s="23" t="s">
        <v>148</v>
      </c>
      <c r="AH12" s="23" t="s">
        <v>126</v>
      </c>
    </row>
    <row r="13" spans="1:34" ht="20.100000000000001" customHeight="1" x14ac:dyDescent="0.3">
      <c r="A13" s="6" t="s">
        <v>467</v>
      </c>
      <c r="B13" s="5" t="s">
        <v>236</v>
      </c>
      <c r="C13" s="5" t="s">
        <v>249</v>
      </c>
      <c r="D13" s="5" t="s">
        <v>85</v>
      </c>
      <c r="E13" s="5" t="s">
        <v>197</v>
      </c>
      <c r="F13" s="5" t="s">
        <v>107</v>
      </c>
      <c r="G13" s="5" t="s">
        <v>219</v>
      </c>
      <c r="H13" s="5" t="s">
        <v>240</v>
      </c>
      <c r="I13" s="5" t="s">
        <v>168</v>
      </c>
      <c r="J13" s="5" t="s">
        <v>193</v>
      </c>
      <c r="K13" s="5" t="s">
        <v>238</v>
      </c>
      <c r="L13" s="5" t="s">
        <v>78</v>
      </c>
      <c r="M13" s="5" t="s">
        <v>161</v>
      </c>
      <c r="N13" s="5" t="s">
        <v>161</v>
      </c>
      <c r="O13" s="5" t="s">
        <v>197</v>
      </c>
      <c r="P13" s="5" t="s">
        <v>277</v>
      </c>
      <c r="Q13" s="5" t="s">
        <v>59</v>
      </c>
      <c r="R13" s="5" t="s">
        <v>197</v>
      </c>
      <c r="S13" s="5" t="s">
        <v>160</v>
      </c>
      <c r="T13" s="5" t="s">
        <v>238</v>
      </c>
      <c r="U13" s="5" t="s">
        <v>160</v>
      </c>
      <c r="V13" s="5" t="s">
        <v>160</v>
      </c>
      <c r="W13" s="5" t="s">
        <v>116</v>
      </c>
      <c r="X13" s="5" t="s">
        <v>197</v>
      </c>
      <c r="Y13" s="5" t="s">
        <v>113</v>
      </c>
      <c r="Z13" s="5" t="s">
        <v>108</v>
      </c>
      <c r="AA13" s="5" t="s">
        <v>43</v>
      </c>
      <c r="AB13" s="5" t="s">
        <v>59</v>
      </c>
      <c r="AC13" s="5" t="s">
        <v>91</v>
      </c>
      <c r="AD13" s="5" t="s">
        <v>113</v>
      </c>
      <c r="AE13" s="5" t="s">
        <v>47</v>
      </c>
      <c r="AF13" s="5" t="s">
        <v>219</v>
      </c>
      <c r="AG13" s="5" t="s">
        <v>118</v>
      </c>
      <c r="AH13" s="5" t="s">
        <v>116</v>
      </c>
    </row>
    <row r="14" spans="1:34" ht="20.100000000000001" customHeight="1" x14ac:dyDescent="0.3">
      <c r="A14" s="3" t="s">
        <v>468</v>
      </c>
      <c r="B14" s="23" t="s">
        <v>140</v>
      </c>
      <c r="C14" s="23">
        <v>0.03</v>
      </c>
      <c r="D14" s="23" t="s">
        <v>140</v>
      </c>
      <c r="E14" s="23" t="s">
        <v>140</v>
      </c>
      <c r="F14" s="23">
        <v>0.03</v>
      </c>
      <c r="G14" s="23" t="s">
        <v>179</v>
      </c>
      <c r="H14" s="23" t="s">
        <v>211</v>
      </c>
      <c r="I14" s="23">
        <v>0.04</v>
      </c>
      <c r="J14" s="23" t="s">
        <v>140</v>
      </c>
      <c r="K14" s="23" t="s">
        <v>179</v>
      </c>
      <c r="L14" s="23" t="s">
        <v>179</v>
      </c>
      <c r="M14" s="23">
        <v>0.04</v>
      </c>
      <c r="N14" s="23">
        <v>0.01</v>
      </c>
      <c r="O14" s="23" t="s">
        <v>210</v>
      </c>
      <c r="P14" s="23">
        <v>0.03</v>
      </c>
      <c r="Q14" s="23" t="s">
        <v>210</v>
      </c>
      <c r="R14" s="23" t="s">
        <v>210</v>
      </c>
      <c r="S14" s="23" t="s">
        <v>143</v>
      </c>
      <c r="T14" s="23">
        <v>0.09</v>
      </c>
      <c r="U14" s="23" t="s">
        <v>179</v>
      </c>
      <c r="V14" s="23" t="s">
        <v>179</v>
      </c>
      <c r="W14" s="23" t="s">
        <v>135</v>
      </c>
      <c r="X14" s="23" t="s">
        <v>209</v>
      </c>
      <c r="Y14" s="23" t="s">
        <v>140</v>
      </c>
      <c r="Z14" s="23" t="s">
        <v>140</v>
      </c>
      <c r="AA14" s="23">
        <v>0.03</v>
      </c>
      <c r="AB14" s="23" t="s">
        <v>210</v>
      </c>
      <c r="AC14" s="23">
        <v>0.06</v>
      </c>
      <c r="AD14" s="23">
        <v>0.11</v>
      </c>
      <c r="AE14" s="23" t="s">
        <v>179</v>
      </c>
      <c r="AF14" s="23" t="s">
        <v>140</v>
      </c>
      <c r="AG14" s="23">
        <v>0.03</v>
      </c>
      <c r="AH14" s="23" t="s">
        <v>135</v>
      </c>
    </row>
    <row r="15" spans="1:34" x14ac:dyDescent="0.3">
      <c r="B15" s="22">
        <f>((B8)+(B10)+(B12)+(B14))</f>
        <v>1</v>
      </c>
      <c r="C15" s="22">
        <f t="shared" ref="C15:AH15" si="0">((C8)+(C10)+(C12)+(C14))</f>
        <v>1</v>
      </c>
      <c r="D15" s="22">
        <f t="shared" si="0"/>
        <v>1</v>
      </c>
      <c r="E15" s="22">
        <f t="shared" si="0"/>
        <v>1</v>
      </c>
      <c r="F15" s="22">
        <f t="shared" si="0"/>
        <v>1</v>
      </c>
      <c r="G15" s="22">
        <f t="shared" si="0"/>
        <v>1</v>
      </c>
      <c r="H15" s="22">
        <f t="shared" si="0"/>
        <v>1</v>
      </c>
      <c r="I15" s="22">
        <f t="shared" si="0"/>
        <v>1</v>
      </c>
      <c r="J15" s="22">
        <f t="shared" si="0"/>
        <v>1</v>
      </c>
      <c r="K15" s="22">
        <f t="shared" si="0"/>
        <v>1</v>
      </c>
      <c r="L15" s="22">
        <f t="shared" si="0"/>
        <v>1</v>
      </c>
      <c r="M15" s="22">
        <f t="shared" si="0"/>
        <v>1</v>
      </c>
      <c r="N15" s="22">
        <f t="shared" si="0"/>
        <v>1</v>
      </c>
      <c r="O15" s="22">
        <f t="shared" si="0"/>
        <v>1</v>
      </c>
      <c r="P15" s="22">
        <f t="shared" si="0"/>
        <v>1</v>
      </c>
      <c r="Q15" s="22">
        <f t="shared" si="0"/>
        <v>1</v>
      </c>
      <c r="R15" s="22">
        <f t="shared" si="0"/>
        <v>1</v>
      </c>
      <c r="S15" s="22">
        <f t="shared" si="0"/>
        <v>1</v>
      </c>
      <c r="T15" s="22">
        <f t="shared" si="0"/>
        <v>1</v>
      </c>
      <c r="U15" s="22">
        <f t="shared" si="0"/>
        <v>1</v>
      </c>
      <c r="V15" s="22">
        <f t="shared" si="0"/>
        <v>1</v>
      </c>
      <c r="W15" s="22">
        <f t="shared" si="0"/>
        <v>1</v>
      </c>
      <c r="X15" s="22">
        <f t="shared" si="0"/>
        <v>1</v>
      </c>
      <c r="Y15" s="22">
        <f t="shared" si="0"/>
        <v>1</v>
      </c>
      <c r="Z15" s="22">
        <f t="shared" si="0"/>
        <v>1</v>
      </c>
      <c r="AA15" s="22">
        <f t="shared" si="0"/>
        <v>1</v>
      </c>
      <c r="AB15" s="22">
        <f t="shared" si="0"/>
        <v>1</v>
      </c>
      <c r="AC15" s="22">
        <f t="shared" si="0"/>
        <v>1</v>
      </c>
      <c r="AD15" s="22">
        <f t="shared" si="0"/>
        <v>0.99999999999999989</v>
      </c>
      <c r="AE15" s="22">
        <f t="shared" si="0"/>
        <v>1</v>
      </c>
      <c r="AF15" s="22">
        <f t="shared" si="0"/>
        <v>1</v>
      </c>
      <c r="AG15" s="22">
        <f t="shared" si="0"/>
        <v>1</v>
      </c>
      <c r="AH15" s="22">
        <f t="shared" si="0"/>
        <v>1</v>
      </c>
    </row>
  </sheetData>
  <sheetProtection algorithmName="SHA-512" hashValue="YsyR63SnqO+x5zkqJdJClmw7KbfiQToqxD3Gk4pHkgvshyJqQnG2kUgYPspQFZl0y37SETvShxq/bfQOhESpaA==" saltValue="M+5rIQMRubjxYra66LR6Kg==" spinCount="100000" sheet="1" objects="1" scenarios="1"/>
  <mergeCells count="8">
    <mergeCell ref="A2:M2"/>
    <mergeCell ref="P3:Z3"/>
    <mergeCell ref="AE3:AH3"/>
    <mergeCell ref="AA3:AD3"/>
    <mergeCell ref="C3:D3"/>
    <mergeCell ref="E3:H3"/>
    <mergeCell ref="I3:K3"/>
    <mergeCell ref="L3:O3"/>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5:AH13 B14 D14:E14 G14:H14 J14:L14 O14 Q14:S14 U14:Z14 AB14 AE14:AF14 AH1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H21"/>
  <sheetViews>
    <sheetView showGridLines="0" workbookViewId="0"/>
  </sheetViews>
  <sheetFormatPr defaultRowHeight="14.4" x14ac:dyDescent="0.3"/>
  <cols>
    <col min="1" max="1" width="43" customWidth="1"/>
    <col min="2" max="34" width="10.6640625" customWidth="1"/>
  </cols>
  <sheetData>
    <row r="1" spans="1:34" ht="21" x14ac:dyDescent="0.4">
      <c r="A1" s="21" t="str">
        <f>HYPERLINK("#Contents!A1","Return to Contents")</f>
        <v>Return to Contents</v>
      </c>
    </row>
    <row r="2" spans="1:34" ht="44.4" customHeight="1" x14ac:dyDescent="0.35">
      <c r="A2" s="73" t="s">
        <v>911</v>
      </c>
      <c r="B2" s="74"/>
      <c r="C2" s="74"/>
      <c r="D2" s="74"/>
      <c r="E2" s="74"/>
      <c r="F2" s="74"/>
      <c r="G2" s="74"/>
      <c r="H2" s="74"/>
      <c r="I2" s="74"/>
      <c r="J2" s="74"/>
      <c r="K2" s="74"/>
      <c r="L2" s="74"/>
      <c r="M2" s="74"/>
      <c r="N2" s="74"/>
      <c r="O2" s="74"/>
    </row>
    <row r="3" spans="1:34" ht="18.600000000000001" customHeight="1" x14ac:dyDescent="0.3">
      <c r="A3" s="1"/>
      <c r="B3" s="1"/>
      <c r="C3" s="69" t="s">
        <v>252</v>
      </c>
      <c r="D3" s="71"/>
      <c r="E3" s="69" t="s">
        <v>861</v>
      </c>
      <c r="F3" s="70"/>
      <c r="G3" s="70"/>
      <c r="H3" s="71"/>
      <c r="I3" s="72" t="s">
        <v>862</v>
      </c>
      <c r="J3" s="72"/>
      <c r="K3" s="72"/>
      <c r="L3" s="72" t="s">
        <v>887</v>
      </c>
      <c r="M3" s="72"/>
      <c r="N3" s="72" t="s">
        <v>253</v>
      </c>
      <c r="O3" s="72"/>
      <c r="P3" s="69" t="s">
        <v>888</v>
      </c>
      <c r="Q3" s="70"/>
      <c r="R3" s="70"/>
      <c r="S3" s="70"/>
      <c r="T3" s="70"/>
      <c r="U3" s="70"/>
      <c r="V3" s="70"/>
      <c r="W3" s="70"/>
      <c r="X3" s="70"/>
      <c r="Y3" s="70"/>
      <c r="Z3" s="71"/>
      <c r="AA3" s="69" t="s">
        <v>889</v>
      </c>
      <c r="AB3" s="70"/>
      <c r="AC3" s="70"/>
      <c r="AD3" s="70"/>
      <c r="AE3" s="69" t="s">
        <v>890</v>
      </c>
      <c r="AF3" s="70"/>
      <c r="AG3" s="70"/>
      <c r="AH3" s="70"/>
    </row>
    <row r="4" spans="1:34" ht="50.1" customHeight="1" x14ac:dyDescent="0.3">
      <c r="A4" s="2" t="s">
        <v>0</v>
      </c>
      <c r="B4" s="2" t="s">
        <v>1</v>
      </c>
      <c r="C4" s="2" t="s">
        <v>2</v>
      </c>
      <c r="D4" s="2" t="s">
        <v>3</v>
      </c>
      <c r="E4" s="2" t="s">
        <v>4</v>
      </c>
      <c r="F4" s="2" t="s">
        <v>5</v>
      </c>
      <c r="G4" s="2" t="s">
        <v>6</v>
      </c>
      <c r="H4" s="2" t="s">
        <v>7</v>
      </c>
      <c r="I4" s="2" t="s">
        <v>8</v>
      </c>
      <c r="J4" s="2" t="s">
        <v>9</v>
      </c>
      <c r="K4" s="2" t="s">
        <v>18</v>
      </c>
      <c r="L4" s="2" t="s">
        <v>863</v>
      </c>
      <c r="M4" s="2" t="s">
        <v>864</v>
      </c>
      <c r="N4" s="2" t="s">
        <v>865</v>
      </c>
      <c r="O4" s="2" t="s">
        <v>866</v>
      </c>
      <c r="P4" s="2" t="s">
        <v>11</v>
      </c>
      <c r="Q4" s="2" t="s">
        <v>877</v>
      </c>
      <c r="R4" s="2" t="s">
        <v>15</v>
      </c>
      <c r="S4" s="2" t="s">
        <v>14</v>
      </c>
      <c r="T4" s="2" t="s">
        <v>10</v>
      </c>
      <c r="U4" s="2" t="s">
        <v>12</v>
      </c>
      <c r="V4" s="2" t="s">
        <v>18</v>
      </c>
      <c r="W4" s="2" t="s">
        <v>867</v>
      </c>
      <c r="X4" s="2" t="s">
        <v>868</v>
      </c>
      <c r="Y4" s="2" t="s">
        <v>13</v>
      </c>
      <c r="Z4" s="2" t="s">
        <v>876</v>
      </c>
      <c r="AA4" s="2" t="s">
        <v>19</v>
      </c>
      <c r="AB4" s="2" t="s">
        <v>16</v>
      </c>
      <c r="AC4" s="2" t="s">
        <v>17</v>
      </c>
      <c r="AD4" s="2" t="s">
        <v>18</v>
      </c>
      <c r="AE4" s="2" t="s">
        <v>22</v>
      </c>
      <c r="AF4" s="2" t="s">
        <v>20</v>
      </c>
      <c r="AG4" s="2" t="s">
        <v>21</v>
      </c>
      <c r="AH4" s="2" t="s">
        <v>875</v>
      </c>
    </row>
    <row r="5" spans="1:34" ht="20.100000000000001" customHeight="1" x14ac:dyDescent="0.3">
      <c r="A5" s="6" t="s">
        <v>23</v>
      </c>
      <c r="B5" s="5" t="s">
        <v>24</v>
      </c>
      <c r="C5" s="5" t="s">
        <v>25</v>
      </c>
      <c r="D5" s="5" t="s">
        <v>26</v>
      </c>
      <c r="E5" s="5" t="s">
        <v>27</v>
      </c>
      <c r="F5" s="5" t="s">
        <v>28</v>
      </c>
      <c r="G5" s="5" t="s">
        <v>29</v>
      </c>
      <c r="H5" s="5" t="s">
        <v>30</v>
      </c>
      <c r="I5" s="5" t="s">
        <v>31</v>
      </c>
      <c r="J5" s="5" t="s">
        <v>32</v>
      </c>
      <c r="K5" s="5" t="s">
        <v>33</v>
      </c>
      <c r="L5" s="5" t="s">
        <v>34</v>
      </c>
      <c r="M5" s="5" t="s">
        <v>35</v>
      </c>
      <c r="N5" s="5" t="s">
        <v>36</v>
      </c>
      <c r="O5" s="5" t="s">
        <v>37</v>
      </c>
      <c r="P5" s="5" t="s">
        <v>39</v>
      </c>
      <c r="Q5" s="5" t="s">
        <v>46</v>
      </c>
      <c r="R5" s="5" t="s">
        <v>48</v>
      </c>
      <c r="S5" s="5" t="s">
        <v>45</v>
      </c>
      <c r="T5" s="5" t="s">
        <v>38</v>
      </c>
      <c r="U5" s="5" t="s">
        <v>40</v>
      </c>
      <c r="V5" s="5" t="s">
        <v>42</v>
      </c>
      <c r="W5" s="5" t="s">
        <v>43</v>
      </c>
      <c r="X5" s="5" t="s">
        <v>44</v>
      </c>
      <c r="Y5" s="5" t="s">
        <v>41</v>
      </c>
      <c r="Z5" s="5" t="s">
        <v>47</v>
      </c>
      <c r="AA5" s="5" t="s">
        <v>56</v>
      </c>
      <c r="AB5" s="5" t="s">
        <v>53</v>
      </c>
      <c r="AC5" s="5" t="s">
        <v>54</v>
      </c>
      <c r="AD5" s="5" t="s">
        <v>55</v>
      </c>
      <c r="AE5" s="5" t="s">
        <v>60</v>
      </c>
      <c r="AF5" s="5" t="s">
        <v>57</v>
      </c>
      <c r="AG5" s="5" t="s">
        <v>58</v>
      </c>
      <c r="AH5" s="5" t="s">
        <v>59</v>
      </c>
    </row>
    <row r="6" spans="1:34" ht="20.100000000000001" customHeight="1" x14ac:dyDescent="0.3">
      <c r="A6" s="3" t="s">
        <v>61</v>
      </c>
      <c r="B6" s="4" t="s">
        <v>705</v>
      </c>
      <c r="C6" s="4" t="s">
        <v>63</v>
      </c>
      <c r="D6" s="4" t="s">
        <v>469</v>
      </c>
      <c r="E6" s="4" t="s">
        <v>355</v>
      </c>
      <c r="F6" s="4" t="s">
        <v>314</v>
      </c>
      <c r="G6" s="4" t="s">
        <v>67</v>
      </c>
      <c r="H6" s="4" t="s">
        <v>259</v>
      </c>
      <c r="I6" s="4" t="s">
        <v>69</v>
      </c>
      <c r="J6" s="4" t="s">
        <v>70</v>
      </c>
      <c r="K6" s="4" t="s">
        <v>71</v>
      </c>
      <c r="L6" s="4" t="s">
        <v>72</v>
      </c>
      <c r="M6" s="4" t="s">
        <v>73</v>
      </c>
      <c r="N6" s="4" t="s">
        <v>74</v>
      </c>
      <c r="O6" s="4" t="s">
        <v>75</v>
      </c>
      <c r="P6" s="4" t="s">
        <v>583</v>
      </c>
      <c r="Q6" s="4" t="s">
        <v>319</v>
      </c>
      <c r="R6" s="4" t="s">
        <v>420</v>
      </c>
      <c r="S6" s="4" t="s">
        <v>267</v>
      </c>
      <c r="T6" s="4" t="s">
        <v>76</v>
      </c>
      <c r="U6" s="4" t="s">
        <v>304</v>
      </c>
      <c r="V6" s="4" t="s">
        <v>42</v>
      </c>
      <c r="W6" s="4" t="s">
        <v>81</v>
      </c>
      <c r="X6" s="4" t="s">
        <v>310</v>
      </c>
      <c r="Y6" s="4" t="s">
        <v>191</v>
      </c>
      <c r="Z6" s="4" t="s">
        <v>226</v>
      </c>
      <c r="AA6" s="4" t="s">
        <v>92</v>
      </c>
      <c r="AB6" s="4" t="s">
        <v>323</v>
      </c>
      <c r="AC6" s="4" t="s">
        <v>518</v>
      </c>
      <c r="AD6" s="4" t="s">
        <v>91</v>
      </c>
      <c r="AE6" s="4" t="s">
        <v>96</v>
      </c>
      <c r="AF6" s="4" t="s">
        <v>93</v>
      </c>
      <c r="AG6" s="4" t="s">
        <v>296</v>
      </c>
      <c r="AH6" s="4" t="s">
        <v>163</v>
      </c>
    </row>
    <row r="7" spans="1:34" ht="20.100000000000001" customHeight="1" x14ac:dyDescent="0.3">
      <c r="A7" s="6" t="s">
        <v>706</v>
      </c>
      <c r="B7" s="5" t="s">
        <v>707</v>
      </c>
      <c r="C7" s="5" t="s">
        <v>708</v>
      </c>
      <c r="D7" s="5" t="s">
        <v>552</v>
      </c>
      <c r="E7" s="5" t="s">
        <v>216</v>
      </c>
      <c r="F7" s="5" t="s">
        <v>420</v>
      </c>
      <c r="G7" s="5" t="s">
        <v>164</v>
      </c>
      <c r="H7" s="5" t="s">
        <v>225</v>
      </c>
      <c r="I7" s="5" t="s">
        <v>633</v>
      </c>
      <c r="J7" s="5" t="s">
        <v>709</v>
      </c>
      <c r="K7" s="5" t="s">
        <v>563</v>
      </c>
      <c r="L7" s="5" t="s">
        <v>684</v>
      </c>
      <c r="M7" s="5" t="s">
        <v>276</v>
      </c>
      <c r="N7" s="5" t="s">
        <v>551</v>
      </c>
      <c r="O7" s="5" t="s">
        <v>361</v>
      </c>
      <c r="P7" s="5" t="s">
        <v>118</v>
      </c>
      <c r="Q7" s="5" t="s">
        <v>628</v>
      </c>
      <c r="R7" s="5" t="s">
        <v>166</v>
      </c>
      <c r="S7" s="5" t="s">
        <v>299</v>
      </c>
      <c r="T7" s="5" t="s">
        <v>285</v>
      </c>
      <c r="U7" s="5" t="s">
        <v>91</v>
      </c>
      <c r="V7" s="5" t="s">
        <v>202</v>
      </c>
      <c r="W7" s="5" t="s">
        <v>240</v>
      </c>
      <c r="X7" s="5" t="s">
        <v>116</v>
      </c>
      <c r="Y7" s="5" t="s">
        <v>47</v>
      </c>
      <c r="Z7" s="5" t="s">
        <v>109</v>
      </c>
      <c r="AA7" s="5" t="s">
        <v>223</v>
      </c>
      <c r="AB7" s="5" t="s">
        <v>711</v>
      </c>
      <c r="AC7" s="5" t="s">
        <v>224</v>
      </c>
      <c r="AD7" s="5" t="s">
        <v>197</v>
      </c>
      <c r="AE7" s="5" t="s">
        <v>268</v>
      </c>
      <c r="AF7" s="5" t="s">
        <v>233</v>
      </c>
      <c r="AG7" s="5" t="s">
        <v>100</v>
      </c>
      <c r="AH7" s="5" t="s">
        <v>160</v>
      </c>
    </row>
    <row r="8" spans="1:34" ht="20.100000000000001" customHeight="1" x14ac:dyDescent="0.3">
      <c r="A8" s="3" t="s">
        <v>712</v>
      </c>
      <c r="B8" s="23" t="s">
        <v>125</v>
      </c>
      <c r="C8" s="23" t="s">
        <v>129</v>
      </c>
      <c r="D8" s="23" t="s">
        <v>288</v>
      </c>
      <c r="E8" s="23" t="s">
        <v>313</v>
      </c>
      <c r="F8" s="23" t="s">
        <v>129</v>
      </c>
      <c r="G8" s="23" t="s">
        <v>123</v>
      </c>
      <c r="H8" s="23" t="s">
        <v>174</v>
      </c>
      <c r="I8" s="23" t="s">
        <v>181</v>
      </c>
      <c r="J8" s="23" t="s">
        <v>123</v>
      </c>
      <c r="K8" s="23" t="s">
        <v>138</v>
      </c>
      <c r="L8" s="23" t="s">
        <v>243</v>
      </c>
      <c r="M8" s="23" t="s">
        <v>181</v>
      </c>
      <c r="N8" s="23" t="s">
        <v>174</v>
      </c>
      <c r="O8" s="23" t="s">
        <v>407</v>
      </c>
      <c r="P8" s="23" t="s">
        <v>143</v>
      </c>
      <c r="Q8" s="23" t="s">
        <v>464</v>
      </c>
      <c r="R8" s="23" t="s">
        <v>147</v>
      </c>
      <c r="S8" s="23" t="s">
        <v>335</v>
      </c>
      <c r="T8" s="23" t="s">
        <v>174</v>
      </c>
      <c r="U8" s="23" t="s">
        <v>305</v>
      </c>
      <c r="V8" s="23" t="s">
        <v>313</v>
      </c>
      <c r="W8" s="23" t="s">
        <v>440</v>
      </c>
      <c r="X8" s="23" t="s">
        <v>135</v>
      </c>
      <c r="Y8" s="23" t="s">
        <v>229</v>
      </c>
      <c r="Z8" s="23" t="s">
        <v>173</v>
      </c>
      <c r="AA8" s="23" t="s">
        <v>179</v>
      </c>
      <c r="AB8" s="23">
        <v>0.63</v>
      </c>
      <c r="AC8" s="23">
        <v>0.34</v>
      </c>
      <c r="AD8" s="23" t="s">
        <v>126</v>
      </c>
      <c r="AE8" s="23">
        <v>0.49</v>
      </c>
      <c r="AF8" s="23" t="s">
        <v>134</v>
      </c>
      <c r="AG8" s="23" t="s">
        <v>139</v>
      </c>
      <c r="AH8" s="23" t="s">
        <v>228</v>
      </c>
    </row>
    <row r="9" spans="1:34" ht="20.100000000000001" customHeight="1" x14ac:dyDescent="0.3">
      <c r="A9" s="6" t="s">
        <v>713</v>
      </c>
      <c r="B9" s="5" t="s">
        <v>714</v>
      </c>
      <c r="C9" s="5" t="s">
        <v>205</v>
      </c>
      <c r="D9" s="5" t="s">
        <v>101</v>
      </c>
      <c r="E9" s="5" t="s">
        <v>304</v>
      </c>
      <c r="F9" s="5" t="s">
        <v>715</v>
      </c>
      <c r="G9" s="5" t="s">
        <v>522</v>
      </c>
      <c r="H9" s="5" t="s">
        <v>513</v>
      </c>
      <c r="I9" s="5" t="s">
        <v>230</v>
      </c>
      <c r="J9" s="5" t="s">
        <v>496</v>
      </c>
      <c r="K9" s="5" t="s">
        <v>265</v>
      </c>
      <c r="L9" s="5" t="s">
        <v>433</v>
      </c>
      <c r="M9" s="5" t="s">
        <v>244</v>
      </c>
      <c r="N9" s="5" t="s">
        <v>41</v>
      </c>
      <c r="O9" s="5" t="s">
        <v>157</v>
      </c>
      <c r="P9" s="5" t="s">
        <v>541</v>
      </c>
      <c r="Q9" s="5" t="s">
        <v>188</v>
      </c>
      <c r="R9" s="5" t="s">
        <v>300</v>
      </c>
      <c r="S9" s="5" t="s">
        <v>157</v>
      </c>
      <c r="T9" s="5" t="s">
        <v>381</v>
      </c>
      <c r="U9" s="5" t="s">
        <v>202</v>
      </c>
      <c r="V9" s="5" t="s">
        <v>214</v>
      </c>
      <c r="W9" s="5" t="s">
        <v>197</v>
      </c>
      <c r="X9" s="5" t="s">
        <v>214</v>
      </c>
      <c r="Y9" s="5" t="s">
        <v>219</v>
      </c>
      <c r="Z9" s="5" t="s">
        <v>163</v>
      </c>
      <c r="AA9" s="5" t="s">
        <v>560</v>
      </c>
      <c r="AB9" s="5" t="s">
        <v>482</v>
      </c>
      <c r="AC9" s="5" t="s">
        <v>572</v>
      </c>
      <c r="AD9" s="5" t="s">
        <v>115</v>
      </c>
      <c r="AE9" s="5" t="s">
        <v>664</v>
      </c>
      <c r="AF9" s="5" t="s">
        <v>382</v>
      </c>
      <c r="AG9" s="5" t="s">
        <v>151</v>
      </c>
      <c r="AH9" s="5" t="s">
        <v>113</v>
      </c>
    </row>
    <row r="10" spans="1:34" ht="20.100000000000001" customHeight="1" x14ac:dyDescent="0.3">
      <c r="A10" s="3" t="s">
        <v>716</v>
      </c>
      <c r="B10" s="23" t="s">
        <v>138</v>
      </c>
      <c r="C10" s="23" t="s">
        <v>138</v>
      </c>
      <c r="D10" s="23" t="s">
        <v>126</v>
      </c>
      <c r="E10" s="23" t="s">
        <v>137</v>
      </c>
      <c r="F10" s="23" t="s">
        <v>132</v>
      </c>
      <c r="G10" s="23" t="s">
        <v>170</v>
      </c>
      <c r="H10" s="23" t="s">
        <v>137</v>
      </c>
      <c r="I10" s="23" t="s">
        <v>288</v>
      </c>
      <c r="J10" s="23" t="s">
        <v>126</v>
      </c>
      <c r="K10" s="23" t="s">
        <v>131</v>
      </c>
      <c r="L10" s="23" t="s">
        <v>288</v>
      </c>
      <c r="M10" s="23" t="s">
        <v>146</v>
      </c>
      <c r="N10" s="23" t="s">
        <v>170</v>
      </c>
      <c r="O10" s="23" t="s">
        <v>137</v>
      </c>
      <c r="P10" s="23" t="s">
        <v>123</v>
      </c>
      <c r="Q10" s="23" t="s">
        <v>130</v>
      </c>
      <c r="R10" s="23" t="s">
        <v>129</v>
      </c>
      <c r="S10" s="23" t="s">
        <v>126</v>
      </c>
      <c r="T10" s="23" t="s">
        <v>177</v>
      </c>
      <c r="U10" s="23" t="s">
        <v>123</v>
      </c>
      <c r="V10" s="23" t="s">
        <v>229</v>
      </c>
      <c r="W10" s="23" t="s">
        <v>141</v>
      </c>
      <c r="X10" s="23" t="s">
        <v>131</v>
      </c>
      <c r="Y10" s="23" t="s">
        <v>243</v>
      </c>
      <c r="Z10" s="23" t="s">
        <v>123</v>
      </c>
      <c r="AA10" s="23" t="s">
        <v>288</v>
      </c>
      <c r="AB10" s="23" t="s">
        <v>128</v>
      </c>
      <c r="AC10" s="23" t="s">
        <v>125</v>
      </c>
      <c r="AD10" s="23" t="s">
        <v>128</v>
      </c>
      <c r="AE10" s="23" t="s">
        <v>243</v>
      </c>
      <c r="AF10" s="23" t="s">
        <v>124</v>
      </c>
      <c r="AG10" s="23" t="s">
        <v>243</v>
      </c>
      <c r="AH10" s="23" t="s">
        <v>243</v>
      </c>
    </row>
    <row r="11" spans="1:34" ht="20.100000000000001" customHeight="1" x14ac:dyDescent="0.3">
      <c r="A11" s="6" t="s">
        <v>717</v>
      </c>
      <c r="B11" s="5" t="s">
        <v>49</v>
      </c>
      <c r="C11" s="5" t="s">
        <v>718</v>
      </c>
      <c r="D11" s="5" t="s">
        <v>646</v>
      </c>
      <c r="E11" s="5" t="s">
        <v>290</v>
      </c>
      <c r="F11" s="5" t="s">
        <v>504</v>
      </c>
      <c r="G11" s="5" t="s">
        <v>367</v>
      </c>
      <c r="H11" s="5" t="s">
        <v>233</v>
      </c>
      <c r="I11" s="5" t="s">
        <v>291</v>
      </c>
      <c r="J11" s="5" t="s">
        <v>402</v>
      </c>
      <c r="K11" s="5" t="s">
        <v>79</v>
      </c>
      <c r="L11" s="5" t="s">
        <v>534</v>
      </c>
      <c r="M11" s="5" t="s">
        <v>307</v>
      </c>
      <c r="N11" s="5" t="s">
        <v>276</v>
      </c>
      <c r="O11" s="5" t="s">
        <v>311</v>
      </c>
      <c r="P11" s="5" t="s">
        <v>523</v>
      </c>
      <c r="Q11" s="5" t="s">
        <v>108</v>
      </c>
      <c r="R11" s="5" t="s">
        <v>366</v>
      </c>
      <c r="S11" s="5" t="s">
        <v>113</v>
      </c>
      <c r="T11" s="5" t="s">
        <v>238</v>
      </c>
      <c r="U11" s="5" t="s">
        <v>118</v>
      </c>
      <c r="V11" s="5" t="s">
        <v>197</v>
      </c>
      <c r="W11" s="5" t="s">
        <v>163</v>
      </c>
      <c r="X11" s="5" t="s">
        <v>232</v>
      </c>
      <c r="Y11" s="5" t="s">
        <v>214</v>
      </c>
      <c r="Z11" s="5" t="s">
        <v>202</v>
      </c>
      <c r="AA11" s="5" t="s">
        <v>719</v>
      </c>
      <c r="AB11" s="5" t="s">
        <v>112</v>
      </c>
      <c r="AC11" s="5" t="s">
        <v>235</v>
      </c>
      <c r="AD11" s="5" t="s">
        <v>113</v>
      </c>
      <c r="AE11" s="5" t="s">
        <v>366</v>
      </c>
      <c r="AF11" s="5" t="s">
        <v>165</v>
      </c>
      <c r="AG11" s="5" t="s">
        <v>95</v>
      </c>
      <c r="AH11" s="5" t="s">
        <v>108</v>
      </c>
    </row>
    <row r="12" spans="1:34" ht="20.100000000000001" customHeight="1" x14ac:dyDescent="0.3">
      <c r="A12" s="3" t="s">
        <v>720</v>
      </c>
      <c r="B12" s="23" t="s">
        <v>171</v>
      </c>
      <c r="C12" s="23" t="s">
        <v>146</v>
      </c>
      <c r="D12" s="23" t="s">
        <v>141</v>
      </c>
      <c r="E12" s="23" t="s">
        <v>228</v>
      </c>
      <c r="F12" s="23" t="s">
        <v>136</v>
      </c>
      <c r="G12" s="23" t="s">
        <v>146</v>
      </c>
      <c r="H12" s="23" t="s">
        <v>171</v>
      </c>
      <c r="I12" s="23" t="s">
        <v>207</v>
      </c>
      <c r="J12" s="23" t="s">
        <v>128</v>
      </c>
      <c r="K12" s="23" t="s">
        <v>131</v>
      </c>
      <c r="L12" s="23" t="s">
        <v>228</v>
      </c>
      <c r="M12" s="23" t="s">
        <v>171</v>
      </c>
      <c r="N12" s="23">
        <v>0.18</v>
      </c>
      <c r="O12" s="23" t="s">
        <v>134</v>
      </c>
      <c r="P12" s="23" t="s">
        <v>129</v>
      </c>
      <c r="Q12" s="23" t="s">
        <v>135</v>
      </c>
      <c r="R12" s="23" t="s">
        <v>126</v>
      </c>
      <c r="S12" s="23" t="s">
        <v>143</v>
      </c>
      <c r="T12" s="23" t="s">
        <v>207</v>
      </c>
      <c r="U12" s="23" t="s">
        <v>209</v>
      </c>
      <c r="V12" s="23" t="s">
        <v>147</v>
      </c>
      <c r="W12" s="23" t="s">
        <v>170</v>
      </c>
      <c r="X12" s="23">
        <v>0.36</v>
      </c>
      <c r="Y12" s="23" t="s">
        <v>130</v>
      </c>
      <c r="Z12" s="23" t="s">
        <v>139</v>
      </c>
      <c r="AA12" s="23" t="s">
        <v>132</v>
      </c>
      <c r="AB12" s="23" t="s">
        <v>210</v>
      </c>
      <c r="AC12" s="23" t="s">
        <v>147</v>
      </c>
      <c r="AD12" s="23" t="s">
        <v>172</v>
      </c>
      <c r="AE12" s="23" t="s">
        <v>148</v>
      </c>
      <c r="AF12" s="23" t="s">
        <v>125</v>
      </c>
      <c r="AG12" s="23" t="s">
        <v>148</v>
      </c>
      <c r="AH12" s="23" t="s">
        <v>130</v>
      </c>
    </row>
    <row r="13" spans="1:34" ht="20.100000000000001" customHeight="1" x14ac:dyDescent="0.3">
      <c r="A13" s="6" t="s">
        <v>721</v>
      </c>
      <c r="B13" s="5" t="s">
        <v>722</v>
      </c>
      <c r="C13" s="5" t="s">
        <v>361</v>
      </c>
      <c r="D13" s="5" t="s">
        <v>427</v>
      </c>
      <c r="E13" s="5" t="s">
        <v>42</v>
      </c>
      <c r="F13" s="5" t="s">
        <v>206</v>
      </c>
      <c r="G13" s="5" t="s">
        <v>155</v>
      </c>
      <c r="H13" s="5" t="s">
        <v>106</v>
      </c>
      <c r="I13" s="5" t="s">
        <v>246</v>
      </c>
      <c r="J13" s="5" t="s">
        <v>294</v>
      </c>
      <c r="K13" s="5" t="s">
        <v>284</v>
      </c>
      <c r="L13" s="5" t="s">
        <v>512</v>
      </c>
      <c r="M13" s="5" t="s">
        <v>193</v>
      </c>
      <c r="N13" s="5" t="s">
        <v>282</v>
      </c>
      <c r="O13" s="5" t="s">
        <v>81</v>
      </c>
      <c r="P13" s="5" t="s">
        <v>639</v>
      </c>
      <c r="Q13" s="5" t="s">
        <v>160</v>
      </c>
      <c r="R13" s="5" t="s">
        <v>239</v>
      </c>
      <c r="S13" s="5" t="s">
        <v>214</v>
      </c>
      <c r="T13" s="5" t="s">
        <v>109</v>
      </c>
      <c r="U13" s="5" t="s">
        <v>116</v>
      </c>
      <c r="V13" s="5" t="s">
        <v>115</v>
      </c>
      <c r="W13" s="5" t="s">
        <v>116</v>
      </c>
      <c r="X13" s="5" t="s">
        <v>232</v>
      </c>
      <c r="Y13" s="5" t="s">
        <v>197</v>
      </c>
      <c r="Z13" s="5" t="s">
        <v>108</v>
      </c>
      <c r="AA13" s="5" t="s">
        <v>715</v>
      </c>
      <c r="AB13" s="5" t="s">
        <v>163</v>
      </c>
      <c r="AC13" s="5" t="s">
        <v>199</v>
      </c>
      <c r="AD13" s="5" t="s">
        <v>221</v>
      </c>
      <c r="AE13" s="5" t="s">
        <v>281</v>
      </c>
      <c r="AF13" s="5" t="s">
        <v>39</v>
      </c>
      <c r="AG13" s="5" t="s">
        <v>113</v>
      </c>
      <c r="AH13" s="5" t="s">
        <v>113</v>
      </c>
    </row>
    <row r="14" spans="1:34" ht="20.100000000000001" customHeight="1" x14ac:dyDescent="0.3">
      <c r="A14" s="3" t="s">
        <v>723</v>
      </c>
      <c r="B14" s="23" t="s">
        <v>136</v>
      </c>
      <c r="C14" s="23" t="s">
        <v>142</v>
      </c>
      <c r="D14" s="23" t="s">
        <v>228</v>
      </c>
      <c r="E14" s="23" t="s">
        <v>173</v>
      </c>
      <c r="F14" s="23" t="s">
        <v>208</v>
      </c>
      <c r="G14" s="23" t="s">
        <v>130</v>
      </c>
      <c r="H14" s="23" t="s">
        <v>228</v>
      </c>
      <c r="I14" s="23" t="s">
        <v>134</v>
      </c>
      <c r="J14" s="23" t="s">
        <v>141</v>
      </c>
      <c r="K14" s="23" t="s">
        <v>128</v>
      </c>
      <c r="L14" s="23" t="s">
        <v>141</v>
      </c>
      <c r="M14" s="23" t="s">
        <v>147</v>
      </c>
      <c r="N14" s="23" t="s">
        <v>136</v>
      </c>
      <c r="O14" s="23" t="s">
        <v>136</v>
      </c>
      <c r="P14" s="23" t="s">
        <v>132</v>
      </c>
      <c r="Q14" s="23" t="s">
        <v>135</v>
      </c>
      <c r="R14" s="23" t="s">
        <v>128</v>
      </c>
      <c r="S14" s="23" t="s">
        <v>209</v>
      </c>
      <c r="T14" s="23" t="s">
        <v>179</v>
      </c>
      <c r="U14" s="23" t="s">
        <v>135</v>
      </c>
      <c r="V14" s="23" t="s">
        <v>134</v>
      </c>
      <c r="W14" s="23" t="s">
        <v>135</v>
      </c>
      <c r="X14" s="23" t="s">
        <v>127</v>
      </c>
      <c r="Y14" s="23" t="s">
        <v>148</v>
      </c>
      <c r="Z14" s="23" t="s">
        <v>210</v>
      </c>
      <c r="AA14" s="23" t="s">
        <v>243</v>
      </c>
      <c r="AB14" s="23" t="s">
        <v>143</v>
      </c>
      <c r="AC14" s="23" t="s">
        <v>207</v>
      </c>
      <c r="AD14" s="23" t="s">
        <v>125</v>
      </c>
      <c r="AE14" s="23" t="s">
        <v>140</v>
      </c>
      <c r="AF14" s="23" t="s">
        <v>288</v>
      </c>
      <c r="AG14" s="23" t="s">
        <v>210</v>
      </c>
      <c r="AH14" s="23" t="s">
        <v>138</v>
      </c>
    </row>
    <row r="15" spans="1:34" ht="20.100000000000001" customHeight="1" x14ac:dyDescent="0.3">
      <c r="A15" s="6" t="s">
        <v>724</v>
      </c>
      <c r="B15" s="5" t="s">
        <v>265</v>
      </c>
      <c r="C15" s="5" t="s">
        <v>81</v>
      </c>
      <c r="D15" s="5" t="s">
        <v>366</v>
      </c>
      <c r="E15" s="5" t="s">
        <v>221</v>
      </c>
      <c r="F15" s="5" t="s">
        <v>151</v>
      </c>
      <c r="G15" s="5" t="s">
        <v>304</v>
      </c>
      <c r="H15" s="5" t="s">
        <v>161</v>
      </c>
      <c r="I15" s="5" t="s">
        <v>80</v>
      </c>
      <c r="J15" s="5" t="s">
        <v>42</v>
      </c>
      <c r="K15" s="5" t="s">
        <v>196</v>
      </c>
      <c r="L15" s="5" t="s">
        <v>249</v>
      </c>
      <c r="M15" s="5" t="s">
        <v>112</v>
      </c>
      <c r="N15" s="5" t="s">
        <v>193</v>
      </c>
      <c r="O15" s="5" t="s">
        <v>198</v>
      </c>
      <c r="P15" s="5" t="s">
        <v>116</v>
      </c>
      <c r="Q15" s="5" t="s">
        <v>282</v>
      </c>
      <c r="R15" s="5" t="s">
        <v>108</v>
      </c>
      <c r="S15" s="5" t="s">
        <v>112</v>
      </c>
      <c r="T15" s="5" t="s">
        <v>221</v>
      </c>
      <c r="U15" s="5" t="s">
        <v>160</v>
      </c>
      <c r="V15" s="5" t="s">
        <v>116</v>
      </c>
      <c r="W15" s="5" t="s">
        <v>108</v>
      </c>
      <c r="X15" s="5" t="s">
        <v>108</v>
      </c>
      <c r="Y15" s="5" t="s">
        <v>118</v>
      </c>
      <c r="Z15" s="5" t="s">
        <v>160</v>
      </c>
      <c r="AA15" s="5" t="s">
        <v>115</v>
      </c>
      <c r="AB15" s="5" t="s">
        <v>236</v>
      </c>
      <c r="AC15" s="5" t="s">
        <v>311</v>
      </c>
      <c r="AD15" s="5" t="s">
        <v>108</v>
      </c>
      <c r="AE15" s="5" t="s">
        <v>310</v>
      </c>
      <c r="AF15" s="5" t="s">
        <v>163</v>
      </c>
      <c r="AG15" s="5" t="s">
        <v>107</v>
      </c>
      <c r="AH15" s="5" t="s">
        <v>108</v>
      </c>
    </row>
    <row r="16" spans="1:34" ht="20.100000000000001" customHeight="1" x14ac:dyDescent="0.3">
      <c r="A16" s="3" t="s">
        <v>725</v>
      </c>
      <c r="B16" s="23" t="s">
        <v>211</v>
      </c>
      <c r="C16" s="23" t="s">
        <v>140</v>
      </c>
      <c r="D16" s="23" t="s">
        <v>148</v>
      </c>
      <c r="E16" s="23" t="s">
        <v>140</v>
      </c>
      <c r="F16" s="23" t="s">
        <v>211</v>
      </c>
      <c r="G16" s="23" t="s">
        <v>209</v>
      </c>
      <c r="H16" s="23" t="s">
        <v>210</v>
      </c>
      <c r="I16" s="23" t="s">
        <v>148</v>
      </c>
      <c r="J16" s="23" t="s">
        <v>211</v>
      </c>
      <c r="K16" s="23" t="s">
        <v>140</v>
      </c>
      <c r="L16" s="23" t="s">
        <v>179</v>
      </c>
      <c r="M16" s="23" t="s">
        <v>148</v>
      </c>
      <c r="N16" s="23" t="s">
        <v>148</v>
      </c>
      <c r="O16" s="23" t="s">
        <v>209</v>
      </c>
      <c r="P16" s="23" t="s">
        <v>135</v>
      </c>
      <c r="Q16" s="23" t="s">
        <v>172</v>
      </c>
      <c r="R16" s="23" t="s">
        <v>135</v>
      </c>
      <c r="S16" s="23" t="s">
        <v>148</v>
      </c>
      <c r="T16" s="23" t="s">
        <v>179</v>
      </c>
      <c r="U16" s="23" t="s">
        <v>140</v>
      </c>
      <c r="V16" s="23" t="s">
        <v>135</v>
      </c>
      <c r="W16" s="23">
        <v>0.03</v>
      </c>
      <c r="X16" s="23" t="s">
        <v>143</v>
      </c>
      <c r="Y16" s="23" t="s">
        <v>179</v>
      </c>
      <c r="Z16" s="23" t="s">
        <v>148</v>
      </c>
      <c r="AA16" s="23" t="s">
        <v>143</v>
      </c>
      <c r="AB16" s="23" t="s">
        <v>134</v>
      </c>
      <c r="AC16" s="23" t="s">
        <v>148</v>
      </c>
      <c r="AD16" s="23" t="s">
        <v>179</v>
      </c>
      <c r="AE16" s="23" t="s">
        <v>209</v>
      </c>
      <c r="AF16" s="23" t="s">
        <v>143</v>
      </c>
      <c r="AG16" s="23" t="s">
        <v>147</v>
      </c>
      <c r="AH16" s="23" t="s">
        <v>142</v>
      </c>
    </row>
    <row r="17" spans="1:34" ht="20.100000000000001" customHeight="1" x14ac:dyDescent="0.3">
      <c r="A17" s="6" t="s">
        <v>726</v>
      </c>
      <c r="B17" s="5" t="s">
        <v>280</v>
      </c>
      <c r="C17" s="5" t="s">
        <v>304</v>
      </c>
      <c r="D17" s="5" t="s">
        <v>42</v>
      </c>
      <c r="E17" s="5" t="s">
        <v>197</v>
      </c>
      <c r="F17" s="5" t="s">
        <v>226</v>
      </c>
      <c r="G17" s="5" t="s">
        <v>281</v>
      </c>
      <c r="H17" s="5" t="s">
        <v>277</v>
      </c>
      <c r="I17" s="5" t="s">
        <v>43</v>
      </c>
      <c r="J17" s="5" t="s">
        <v>43</v>
      </c>
      <c r="K17" s="5" t="s">
        <v>287</v>
      </c>
      <c r="L17" s="5" t="s">
        <v>237</v>
      </c>
      <c r="M17" s="5" t="s">
        <v>107</v>
      </c>
      <c r="N17" s="5" t="s">
        <v>198</v>
      </c>
      <c r="O17" s="5" t="s">
        <v>109</v>
      </c>
      <c r="P17" s="5" t="s">
        <v>109</v>
      </c>
      <c r="Q17" s="5" t="s">
        <v>277</v>
      </c>
      <c r="R17" s="5" t="s">
        <v>202</v>
      </c>
      <c r="S17" s="5" t="s">
        <v>214</v>
      </c>
      <c r="T17" s="5" t="s">
        <v>202</v>
      </c>
      <c r="U17" s="5" t="s">
        <v>109</v>
      </c>
      <c r="V17" s="5" t="s">
        <v>115</v>
      </c>
      <c r="W17" s="5" t="s">
        <v>116</v>
      </c>
      <c r="X17" s="5" t="s">
        <v>113</v>
      </c>
      <c r="Y17" s="5" t="s">
        <v>221</v>
      </c>
      <c r="Z17" s="5" t="s">
        <v>116</v>
      </c>
      <c r="AA17" s="5" t="s">
        <v>168</v>
      </c>
      <c r="AB17" s="5" t="s">
        <v>47</v>
      </c>
      <c r="AC17" s="5" t="s">
        <v>311</v>
      </c>
      <c r="AD17" s="5" t="s">
        <v>108</v>
      </c>
      <c r="AE17" s="5" t="s">
        <v>285</v>
      </c>
      <c r="AF17" s="5" t="s">
        <v>198</v>
      </c>
      <c r="AG17" s="5" t="s">
        <v>161</v>
      </c>
      <c r="AH17" s="5" t="s">
        <v>116</v>
      </c>
    </row>
    <row r="18" spans="1:34" ht="20.100000000000001" customHeight="1" x14ac:dyDescent="0.3">
      <c r="A18" s="3" t="s">
        <v>727</v>
      </c>
      <c r="B18" s="23" t="s">
        <v>179</v>
      </c>
      <c r="C18" s="23" t="s">
        <v>179</v>
      </c>
      <c r="D18" s="23" t="s">
        <v>179</v>
      </c>
      <c r="E18" s="23" t="s">
        <v>210</v>
      </c>
      <c r="F18" s="23" t="s">
        <v>179</v>
      </c>
      <c r="G18" s="23" t="s">
        <v>211</v>
      </c>
      <c r="H18" s="23" t="s">
        <v>211</v>
      </c>
      <c r="I18" s="23" t="s">
        <v>179</v>
      </c>
      <c r="J18" s="23" t="s">
        <v>179</v>
      </c>
      <c r="K18" s="23" t="s">
        <v>211</v>
      </c>
      <c r="L18" s="23" t="s">
        <v>211</v>
      </c>
      <c r="M18" s="23" t="s">
        <v>209</v>
      </c>
      <c r="N18" s="23" t="s">
        <v>179</v>
      </c>
      <c r="O18" s="23" t="s">
        <v>210</v>
      </c>
      <c r="P18" s="23" t="s">
        <v>143</v>
      </c>
      <c r="Q18" s="23" t="s">
        <v>179</v>
      </c>
      <c r="R18" s="23" t="s">
        <v>211</v>
      </c>
      <c r="S18" s="23" t="s">
        <v>209</v>
      </c>
      <c r="T18" s="23" t="s">
        <v>209</v>
      </c>
      <c r="U18" s="23" t="s">
        <v>172</v>
      </c>
      <c r="V18" s="23" t="s">
        <v>134</v>
      </c>
      <c r="W18" s="23" t="s">
        <v>143</v>
      </c>
      <c r="X18" s="23" t="s">
        <v>179</v>
      </c>
      <c r="Y18" s="23" t="s">
        <v>209</v>
      </c>
      <c r="Z18" s="23" t="s">
        <v>135</v>
      </c>
      <c r="AA18" s="23" t="s">
        <v>140</v>
      </c>
      <c r="AB18" s="23" t="s">
        <v>211</v>
      </c>
      <c r="AC18" s="23" t="s">
        <v>148</v>
      </c>
      <c r="AD18" s="23" t="s">
        <v>211</v>
      </c>
      <c r="AE18" s="23" t="s">
        <v>148</v>
      </c>
      <c r="AF18" s="23" t="s">
        <v>210</v>
      </c>
      <c r="AG18" s="23" t="s">
        <v>208</v>
      </c>
      <c r="AH18" s="23" t="s">
        <v>135</v>
      </c>
    </row>
    <row r="19" spans="1:34" ht="20.100000000000001" customHeight="1" x14ac:dyDescent="0.3">
      <c r="A19" s="6" t="s">
        <v>467</v>
      </c>
      <c r="B19" s="5" t="s">
        <v>112</v>
      </c>
      <c r="C19" s="5" t="s">
        <v>95</v>
      </c>
      <c r="D19" s="5" t="s">
        <v>95</v>
      </c>
      <c r="E19" s="5" t="s">
        <v>118</v>
      </c>
      <c r="F19" s="5" t="s">
        <v>95</v>
      </c>
      <c r="G19" s="5" t="s">
        <v>115</v>
      </c>
      <c r="H19" s="5" t="s">
        <v>116</v>
      </c>
      <c r="I19" s="5" t="s">
        <v>163</v>
      </c>
      <c r="J19" s="5" t="s">
        <v>160</v>
      </c>
      <c r="K19" s="5" t="s">
        <v>115</v>
      </c>
      <c r="L19" s="5" t="s">
        <v>161</v>
      </c>
      <c r="M19" s="5" t="s">
        <v>113</v>
      </c>
      <c r="N19" s="5" t="s">
        <v>108</v>
      </c>
      <c r="O19" s="5" t="s">
        <v>108</v>
      </c>
      <c r="P19" s="5" t="s">
        <v>113</v>
      </c>
      <c r="Q19" s="5" t="s">
        <v>160</v>
      </c>
      <c r="R19" s="5" t="s">
        <v>109</v>
      </c>
      <c r="S19" s="5" t="s">
        <v>160</v>
      </c>
      <c r="T19" s="5" t="s">
        <v>160</v>
      </c>
      <c r="U19" s="5" t="s">
        <v>108</v>
      </c>
      <c r="V19" s="5" t="s">
        <v>116</v>
      </c>
      <c r="W19" s="5" t="s">
        <v>116</v>
      </c>
      <c r="X19" s="5" t="s">
        <v>116</v>
      </c>
      <c r="Y19" s="5" t="s">
        <v>108</v>
      </c>
      <c r="Z19" s="5" t="s">
        <v>116</v>
      </c>
      <c r="AA19" s="5" t="s">
        <v>161</v>
      </c>
      <c r="AB19" s="5" t="s">
        <v>118</v>
      </c>
      <c r="AC19" s="5" t="s">
        <v>160</v>
      </c>
      <c r="AD19" s="5" t="s">
        <v>116</v>
      </c>
      <c r="AE19" s="5" t="s">
        <v>161</v>
      </c>
      <c r="AF19" s="5" t="s">
        <v>118</v>
      </c>
      <c r="AG19" s="5" t="s">
        <v>160</v>
      </c>
      <c r="AH19" s="5" t="s">
        <v>116</v>
      </c>
    </row>
    <row r="20" spans="1:34" ht="20.100000000000001" customHeight="1" x14ac:dyDescent="0.3">
      <c r="A20" s="3" t="s">
        <v>468</v>
      </c>
      <c r="B20" s="23" t="s">
        <v>143</v>
      </c>
      <c r="C20" s="23" t="s">
        <v>143</v>
      </c>
      <c r="D20" s="23" t="s">
        <v>143</v>
      </c>
      <c r="E20" s="23" t="s">
        <v>210</v>
      </c>
      <c r="F20" s="23" t="s">
        <v>143</v>
      </c>
      <c r="G20" s="23">
        <v>0</v>
      </c>
      <c r="H20" s="23">
        <v>0.01</v>
      </c>
      <c r="I20" s="23">
        <v>0.02</v>
      </c>
      <c r="J20" s="23">
        <v>0.01</v>
      </c>
      <c r="K20" s="23" t="s">
        <v>143</v>
      </c>
      <c r="L20" s="23">
        <v>0</v>
      </c>
      <c r="M20" s="23">
        <v>0</v>
      </c>
      <c r="N20" s="23" t="s">
        <v>135</v>
      </c>
      <c r="O20" s="23">
        <v>0.01</v>
      </c>
      <c r="P20" s="23">
        <v>0.01</v>
      </c>
      <c r="Q20" s="23" t="s">
        <v>135</v>
      </c>
      <c r="R20" s="23" t="s">
        <v>210</v>
      </c>
      <c r="S20" s="23" t="s">
        <v>143</v>
      </c>
      <c r="T20" s="23" t="s">
        <v>143</v>
      </c>
      <c r="U20" s="23">
        <v>0.02</v>
      </c>
      <c r="V20" s="23">
        <v>0.01</v>
      </c>
      <c r="W20" s="23" t="s">
        <v>135</v>
      </c>
      <c r="X20" s="23" t="s">
        <v>135</v>
      </c>
      <c r="Y20" s="23" t="s">
        <v>143</v>
      </c>
      <c r="Z20" s="23" t="s">
        <v>135</v>
      </c>
      <c r="AA20" s="23" t="s">
        <v>143</v>
      </c>
      <c r="AB20" s="23" t="s">
        <v>135</v>
      </c>
      <c r="AC20" s="23" t="s">
        <v>135</v>
      </c>
      <c r="AD20" s="23" t="s">
        <v>135</v>
      </c>
      <c r="AE20" s="23" t="s">
        <v>143</v>
      </c>
      <c r="AF20" s="23">
        <v>0.01</v>
      </c>
      <c r="AG20" s="23">
        <v>0.02</v>
      </c>
      <c r="AH20" s="23" t="s">
        <v>135</v>
      </c>
    </row>
    <row r="21" spans="1:34" x14ac:dyDescent="0.3">
      <c r="B21" s="22">
        <f>((B8)+(B10)+(B12)+(B14)+(B16)+(B18)+(B20))</f>
        <v>1.0000000000000002</v>
      </c>
      <c r="C21" s="22">
        <f t="shared" ref="C21:AH21" si="0">((C8)+(C10)+(C12)+(C14)+(C16)+(C18)+(C20))</f>
        <v>1</v>
      </c>
      <c r="D21" s="22">
        <f t="shared" si="0"/>
        <v>1.0000000000000002</v>
      </c>
      <c r="E21" s="22">
        <f t="shared" si="0"/>
        <v>1</v>
      </c>
      <c r="F21" s="22">
        <f t="shared" si="0"/>
        <v>1</v>
      </c>
      <c r="G21" s="22">
        <f t="shared" si="0"/>
        <v>1</v>
      </c>
      <c r="H21" s="22">
        <f t="shared" si="0"/>
        <v>1.0000000000000002</v>
      </c>
      <c r="I21" s="22">
        <f t="shared" si="0"/>
        <v>1</v>
      </c>
      <c r="J21" s="22">
        <f t="shared" si="0"/>
        <v>1</v>
      </c>
      <c r="K21" s="22">
        <f t="shared" si="0"/>
        <v>1</v>
      </c>
      <c r="L21" s="22">
        <f t="shared" si="0"/>
        <v>1</v>
      </c>
      <c r="M21" s="22">
        <f t="shared" si="0"/>
        <v>1.0000000000000002</v>
      </c>
      <c r="N21" s="22">
        <f t="shared" si="0"/>
        <v>1</v>
      </c>
      <c r="O21" s="22">
        <f t="shared" si="0"/>
        <v>1</v>
      </c>
      <c r="P21" s="22">
        <f t="shared" si="0"/>
        <v>1</v>
      </c>
      <c r="Q21" s="22">
        <f t="shared" si="0"/>
        <v>1</v>
      </c>
      <c r="R21" s="22">
        <f t="shared" si="0"/>
        <v>1</v>
      </c>
      <c r="S21" s="22">
        <f t="shared" si="0"/>
        <v>1.0000000000000002</v>
      </c>
      <c r="T21" s="22">
        <f t="shared" si="0"/>
        <v>1</v>
      </c>
      <c r="U21" s="22">
        <f t="shared" si="0"/>
        <v>1</v>
      </c>
      <c r="V21" s="22">
        <f t="shared" si="0"/>
        <v>0.99999999999999989</v>
      </c>
      <c r="W21" s="22">
        <f t="shared" si="0"/>
        <v>1</v>
      </c>
      <c r="X21" s="22">
        <f t="shared" si="0"/>
        <v>1</v>
      </c>
      <c r="Y21" s="22">
        <f t="shared" si="0"/>
        <v>1.0000000000000002</v>
      </c>
      <c r="Z21" s="22">
        <f t="shared" si="0"/>
        <v>1</v>
      </c>
      <c r="AA21" s="22">
        <f t="shared" si="0"/>
        <v>1</v>
      </c>
      <c r="AB21" s="22">
        <f t="shared" si="0"/>
        <v>1</v>
      </c>
      <c r="AC21" s="22">
        <f t="shared" si="0"/>
        <v>1</v>
      </c>
      <c r="AD21" s="22">
        <f t="shared" si="0"/>
        <v>1.0000000000000002</v>
      </c>
      <c r="AE21" s="22">
        <f t="shared" si="0"/>
        <v>1.0000000000000002</v>
      </c>
      <c r="AF21" s="22">
        <f t="shared" si="0"/>
        <v>1</v>
      </c>
      <c r="AG21" s="22">
        <f t="shared" si="0"/>
        <v>1</v>
      </c>
      <c r="AH21" s="22">
        <f t="shared" si="0"/>
        <v>1</v>
      </c>
    </row>
  </sheetData>
  <sheetProtection algorithmName="SHA-512" hashValue="NAOzcaeCg8nV7pfmFNmYV8Jh7jvKa/OSdL2b9fgSoB2qZjCdbv0UuwCUpUkaMCXTk/OwLpcGAkAJpbTSP8wRlA==" saltValue="H641wH5NY2Wr57ChdG9r2g==" spinCount="100000" sheet="1" objects="1" scenarios="1"/>
  <mergeCells count="8">
    <mergeCell ref="P3:Z3"/>
    <mergeCell ref="AE3:AH3"/>
    <mergeCell ref="AA3:AD3"/>
    <mergeCell ref="A2:O2"/>
    <mergeCell ref="C3:D3"/>
    <mergeCell ref="E3:H3"/>
    <mergeCell ref="I3:K3"/>
    <mergeCell ref="L3:O3"/>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5:AH7 B20:F20 K20 N20 B13:AH15 B12:M12 O12:W12 Q20:T20 W20:AE20 B17:AH19 B16:V16 X16:AH16 Y12:AH12 B9:AH11 B8:AA8 AD8 AF8:AH8 AH2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H15"/>
  <sheetViews>
    <sheetView showGridLines="0" workbookViewId="0"/>
  </sheetViews>
  <sheetFormatPr defaultRowHeight="14.4" x14ac:dyDescent="0.3"/>
  <cols>
    <col min="1" max="1" width="46.5546875" customWidth="1"/>
    <col min="2" max="34" width="10.6640625" customWidth="1"/>
  </cols>
  <sheetData>
    <row r="1" spans="1:34" ht="21" x14ac:dyDescent="0.4">
      <c r="A1" s="21" t="str">
        <f>HYPERLINK("#Contents!A1","Return to Contents")</f>
        <v>Return to Contents</v>
      </c>
    </row>
    <row r="2" spans="1:34" ht="41.4" customHeight="1" x14ac:dyDescent="0.35">
      <c r="A2" s="73" t="s">
        <v>910</v>
      </c>
      <c r="B2" s="74"/>
      <c r="C2" s="74"/>
      <c r="D2" s="74"/>
      <c r="E2" s="74"/>
      <c r="F2" s="74"/>
      <c r="G2" s="74"/>
      <c r="H2" s="74"/>
      <c r="I2" s="74"/>
      <c r="J2" s="74"/>
      <c r="K2" s="74"/>
      <c r="L2" s="74"/>
      <c r="M2" s="74"/>
      <c r="N2" s="74"/>
      <c r="O2" s="74"/>
    </row>
    <row r="3" spans="1:34" ht="19.8" customHeight="1" x14ac:dyDescent="0.3">
      <c r="A3" s="1"/>
      <c r="B3" s="1"/>
      <c r="C3" s="69" t="s">
        <v>252</v>
      </c>
      <c r="D3" s="71"/>
      <c r="E3" s="69" t="s">
        <v>861</v>
      </c>
      <c r="F3" s="70"/>
      <c r="G3" s="70"/>
      <c r="H3" s="71"/>
      <c r="I3" s="72" t="s">
        <v>862</v>
      </c>
      <c r="J3" s="72"/>
      <c r="K3" s="72"/>
      <c r="L3" s="72" t="s">
        <v>887</v>
      </c>
      <c r="M3" s="72"/>
      <c r="N3" s="72" t="s">
        <v>253</v>
      </c>
      <c r="O3" s="72"/>
      <c r="P3" s="69" t="s">
        <v>888</v>
      </c>
      <c r="Q3" s="70"/>
      <c r="R3" s="70"/>
      <c r="S3" s="70"/>
      <c r="T3" s="70"/>
      <c r="U3" s="70"/>
      <c r="V3" s="70"/>
      <c r="W3" s="70"/>
      <c r="X3" s="70"/>
      <c r="Y3" s="70"/>
      <c r="Z3" s="71"/>
      <c r="AA3" s="69" t="s">
        <v>889</v>
      </c>
      <c r="AB3" s="70"/>
      <c r="AC3" s="70"/>
      <c r="AD3" s="70"/>
      <c r="AE3" s="69" t="s">
        <v>890</v>
      </c>
      <c r="AF3" s="70"/>
      <c r="AG3" s="70"/>
      <c r="AH3" s="70"/>
    </row>
    <row r="4" spans="1:34" ht="50.1" customHeight="1" x14ac:dyDescent="0.3">
      <c r="A4" s="2" t="s">
        <v>0</v>
      </c>
      <c r="B4" s="2" t="s">
        <v>1</v>
      </c>
      <c r="C4" s="2" t="s">
        <v>2</v>
      </c>
      <c r="D4" s="2" t="s">
        <v>3</v>
      </c>
      <c r="E4" s="2" t="s">
        <v>4</v>
      </c>
      <c r="F4" s="2" t="s">
        <v>5</v>
      </c>
      <c r="G4" s="2" t="s">
        <v>6</v>
      </c>
      <c r="H4" s="2" t="s">
        <v>7</v>
      </c>
      <c r="I4" s="2" t="s">
        <v>8</v>
      </c>
      <c r="J4" s="2" t="s">
        <v>9</v>
      </c>
      <c r="K4" s="2" t="s">
        <v>18</v>
      </c>
      <c r="L4" s="2" t="s">
        <v>863</v>
      </c>
      <c r="M4" s="2" t="s">
        <v>864</v>
      </c>
      <c r="N4" s="2" t="s">
        <v>865</v>
      </c>
      <c r="O4" s="2" t="s">
        <v>866</v>
      </c>
      <c r="P4" s="2" t="s">
        <v>11</v>
      </c>
      <c r="Q4" s="2" t="s">
        <v>877</v>
      </c>
      <c r="R4" s="2" t="s">
        <v>15</v>
      </c>
      <c r="S4" s="2" t="s">
        <v>14</v>
      </c>
      <c r="T4" s="2" t="s">
        <v>10</v>
      </c>
      <c r="U4" s="2" t="s">
        <v>12</v>
      </c>
      <c r="V4" s="2" t="s">
        <v>18</v>
      </c>
      <c r="W4" s="2" t="s">
        <v>867</v>
      </c>
      <c r="X4" s="2" t="s">
        <v>868</v>
      </c>
      <c r="Y4" s="2" t="s">
        <v>13</v>
      </c>
      <c r="Z4" s="2" t="s">
        <v>876</v>
      </c>
      <c r="AA4" s="2" t="s">
        <v>19</v>
      </c>
      <c r="AB4" s="2" t="s">
        <v>16</v>
      </c>
      <c r="AC4" s="2" t="s">
        <v>17</v>
      </c>
      <c r="AD4" s="2" t="s">
        <v>18</v>
      </c>
      <c r="AE4" s="2" t="s">
        <v>22</v>
      </c>
      <c r="AF4" s="2" t="s">
        <v>20</v>
      </c>
      <c r="AG4" s="2" t="s">
        <v>21</v>
      </c>
      <c r="AH4" s="2" t="s">
        <v>875</v>
      </c>
    </row>
    <row r="5" spans="1:34" ht="20.100000000000001" customHeight="1" x14ac:dyDescent="0.3">
      <c r="A5" s="6" t="s">
        <v>23</v>
      </c>
      <c r="B5" s="5" t="s">
        <v>24</v>
      </c>
      <c r="C5" s="5" t="s">
        <v>25</v>
      </c>
      <c r="D5" s="5" t="s">
        <v>26</v>
      </c>
      <c r="E5" s="5" t="s">
        <v>27</v>
      </c>
      <c r="F5" s="5" t="s">
        <v>28</v>
      </c>
      <c r="G5" s="5" t="s">
        <v>29</v>
      </c>
      <c r="H5" s="5" t="s">
        <v>30</v>
      </c>
      <c r="I5" s="5" t="s">
        <v>31</v>
      </c>
      <c r="J5" s="5" t="s">
        <v>32</v>
      </c>
      <c r="K5" s="5" t="s">
        <v>33</v>
      </c>
      <c r="L5" s="5" t="s">
        <v>34</v>
      </c>
      <c r="M5" s="5" t="s">
        <v>35</v>
      </c>
      <c r="N5" s="5" t="s">
        <v>36</v>
      </c>
      <c r="O5" s="5" t="s">
        <v>37</v>
      </c>
      <c r="P5" s="5" t="s">
        <v>39</v>
      </c>
      <c r="Q5" s="5" t="s">
        <v>46</v>
      </c>
      <c r="R5" s="5" t="s">
        <v>48</v>
      </c>
      <c r="S5" s="5" t="s">
        <v>45</v>
      </c>
      <c r="T5" s="5" t="s">
        <v>38</v>
      </c>
      <c r="U5" s="5" t="s">
        <v>40</v>
      </c>
      <c r="V5" s="5" t="s">
        <v>42</v>
      </c>
      <c r="W5" s="5" t="s">
        <v>43</v>
      </c>
      <c r="X5" s="5" t="s">
        <v>44</v>
      </c>
      <c r="Y5" s="5" t="s">
        <v>41</v>
      </c>
      <c r="Z5" s="5" t="s">
        <v>47</v>
      </c>
      <c r="AA5" s="5" t="s">
        <v>56</v>
      </c>
      <c r="AB5" s="5" t="s">
        <v>53</v>
      </c>
      <c r="AC5" s="5" t="s">
        <v>54</v>
      </c>
      <c r="AD5" s="5" t="s">
        <v>55</v>
      </c>
      <c r="AE5" s="5" t="s">
        <v>60</v>
      </c>
      <c r="AF5" s="5" t="s">
        <v>57</v>
      </c>
      <c r="AG5" s="5" t="s">
        <v>58</v>
      </c>
      <c r="AH5" s="5" t="s">
        <v>59</v>
      </c>
    </row>
    <row r="6" spans="1:34" ht="20.100000000000001" customHeight="1" x14ac:dyDescent="0.3">
      <c r="A6" s="3" t="s">
        <v>61</v>
      </c>
      <c r="B6" s="4" t="s">
        <v>62</v>
      </c>
      <c r="C6" s="4" t="s">
        <v>63</v>
      </c>
      <c r="D6" s="4" t="s">
        <v>64</v>
      </c>
      <c r="E6" s="4" t="s">
        <v>355</v>
      </c>
      <c r="F6" s="4" t="s">
        <v>314</v>
      </c>
      <c r="G6" s="4" t="s">
        <v>67</v>
      </c>
      <c r="H6" s="4" t="s">
        <v>68</v>
      </c>
      <c r="I6" s="4" t="s">
        <v>643</v>
      </c>
      <c r="J6" s="4" t="s">
        <v>70</v>
      </c>
      <c r="K6" s="4" t="s">
        <v>378</v>
      </c>
      <c r="L6" s="4" t="s">
        <v>728</v>
      </c>
      <c r="M6" s="4" t="s">
        <v>317</v>
      </c>
      <c r="N6" s="4" t="s">
        <v>74</v>
      </c>
      <c r="O6" s="4" t="s">
        <v>264</v>
      </c>
      <c r="P6" s="4" t="s">
        <v>77</v>
      </c>
      <c r="Q6" s="4" t="s">
        <v>333</v>
      </c>
      <c r="R6" s="4" t="s">
        <v>86</v>
      </c>
      <c r="S6" s="4" t="s">
        <v>267</v>
      </c>
      <c r="T6" s="4" t="s">
        <v>76</v>
      </c>
      <c r="U6" s="4" t="s">
        <v>244</v>
      </c>
      <c r="V6" s="4" t="s">
        <v>80</v>
      </c>
      <c r="W6" s="4" t="s">
        <v>81</v>
      </c>
      <c r="X6" s="4" t="s">
        <v>310</v>
      </c>
      <c r="Y6" s="4" t="s">
        <v>79</v>
      </c>
      <c r="Z6" s="4" t="s">
        <v>226</v>
      </c>
      <c r="AA6" s="4" t="s">
        <v>92</v>
      </c>
      <c r="AB6" s="4" t="s">
        <v>323</v>
      </c>
      <c r="AC6" s="4" t="s">
        <v>90</v>
      </c>
      <c r="AD6" s="4" t="s">
        <v>277</v>
      </c>
      <c r="AE6" s="4" t="s">
        <v>96</v>
      </c>
      <c r="AF6" s="4" t="s">
        <v>271</v>
      </c>
      <c r="AG6" s="4" t="s">
        <v>162</v>
      </c>
      <c r="AH6" s="4" t="s">
        <v>95</v>
      </c>
    </row>
    <row r="7" spans="1:34" ht="20.100000000000001" customHeight="1" x14ac:dyDescent="0.3">
      <c r="A7" s="6" t="s">
        <v>729</v>
      </c>
      <c r="B7" s="5" t="s">
        <v>730</v>
      </c>
      <c r="C7" s="5" t="s">
        <v>731</v>
      </c>
      <c r="D7" s="5" t="s">
        <v>732</v>
      </c>
      <c r="E7" s="5" t="s">
        <v>509</v>
      </c>
      <c r="F7" s="5" t="s">
        <v>263</v>
      </c>
      <c r="G7" s="5" t="s">
        <v>733</v>
      </c>
      <c r="H7" s="5" t="s">
        <v>420</v>
      </c>
      <c r="I7" s="5" t="s">
        <v>734</v>
      </c>
      <c r="J7" s="5" t="s">
        <v>686</v>
      </c>
      <c r="K7" s="5" t="s">
        <v>230</v>
      </c>
      <c r="L7" s="5" t="s">
        <v>735</v>
      </c>
      <c r="M7" s="5" t="s">
        <v>641</v>
      </c>
      <c r="N7" s="5" t="s">
        <v>736</v>
      </c>
      <c r="O7" s="5" t="s">
        <v>494</v>
      </c>
      <c r="P7" s="5" t="s">
        <v>191</v>
      </c>
      <c r="Q7" s="5" t="s">
        <v>428</v>
      </c>
      <c r="R7" s="5" t="s">
        <v>361</v>
      </c>
      <c r="S7" s="5" t="s">
        <v>356</v>
      </c>
      <c r="T7" s="5" t="s">
        <v>543</v>
      </c>
      <c r="U7" s="5" t="s">
        <v>78</v>
      </c>
      <c r="V7" s="5" t="s">
        <v>166</v>
      </c>
      <c r="W7" s="5" t="s">
        <v>91</v>
      </c>
      <c r="X7" s="5" t="s">
        <v>111</v>
      </c>
      <c r="Y7" s="5" t="s">
        <v>55</v>
      </c>
      <c r="Z7" s="5" t="s">
        <v>238</v>
      </c>
      <c r="AA7" s="5" t="s">
        <v>739</v>
      </c>
      <c r="AB7" s="5" t="s">
        <v>738</v>
      </c>
      <c r="AC7" s="5" t="s">
        <v>545</v>
      </c>
      <c r="AD7" s="5" t="s">
        <v>111</v>
      </c>
      <c r="AE7" s="5" t="s">
        <v>740</v>
      </c>
      <c r="AF7" s="5" t="s">
        <v>611</v>
      </c>
      <c r="AG7" s="5" t="s">
        <v>265</v>
      </c>
      <c r="AH7" s="5" t="s">
        <v>118</v>
      </c>
    </row>
    <row r="8" spans="1:34" ht="20.100000000000001" customHeight="1" x14ac:dyDescent="0.3">
      <c r="A8" s="3" t="s">
        <v>741</v>
      </c>
      <c r="B8" s="23" t="s">
        <v>336</v>
      </c>
      <c r="C8" s="23" t="s">
        <v>145</v>
      </c>
      <c r="D8" s="23" t="s">
        <v>344</v>
      </c>
      <c r="E8" s="23" t="s">
        <v>145</v>
      </c>
      <c r="F8" s="23" t="s">
        <v>411</v>
      </c>
      <c r="G8" s="23" t="s">
        <v>466</v>
      </c>
      <c r="H8" s="23" t="s">
        <v>440</v>
      </c>
      <c r="I8" s="23" t="s">
        <v>608</v>
      </c>
      <c r="J8" s="23" t="s">
        <v>440</v>
      </c>
      <c r="K8" s="23" t="s">
        <v>176</v>
      </c>
      <c r="L8" s="23" t="s">
        <v>344</v>
      </c>
      <c r="M8" s="23" t="s">
        <v>145</v>
      </c>
      <c r="N8" s="23" t="s">
        <v>637</v>
      </c>
      <c r="O8" s="23" t="s">
        <v>464</v>
      </c>
      <c r="P8" s="23" t="s">
        <v>228</v>
      </c>
      <c r="Q8" s="23" t="s">
        <v>388</v>
      </c>
      <c r="R8" s="23" t="s">
        <v>305</v>
      </c>
      <c r="S8" s="23" t="s">
        <v>392</v>
      </c>
      <c r="T8" s="23" t="s">
        <v>445</v>
      </c>
      <c r="U8" s="23" t="s">
        <v>444</v>
      </c>
      <c r="V8" s="23" t="s">
        <v>531</v>
      </c>
      <c r="W8" s="23" t="s">
        <v>344</v>
      </c>
      <c r="X8" s="23" t="s">
        <v>130</v>
      </c>
      <c r="Y8" s="23" t="s">
        <v>348</v>
      </c>
      <c r="Z8" s="23" t="s">
        <v>440</v>
      </c>
      <c r="AA8" s="23" t="s">
        <v>288</v>
      </c>
      <c r="AB8" s="23" t="s">
        <v>586</v>
      </c>
      <c r="AC8" s="23" t="s">
        <v>343</v>
      </c>
      <c r="AD8" s="23" t="s">
        <v>335</v>
      </c>
      <c r="AE8" s="23" t="s">
        <v>388</v>
      </c>
      <c r="AF8" s="23" t="s">
        <v>130</v>
      </c>
      <c r="AG8" s="23" t="s">
        <v>340</v>
      </c>
      <c r="AH8" s="23" t="s">
        <v>407</v>
      </c>
    </row>
    <row r="9" spans="1:34" ht="20.100000000000001" customHeight="1" x14ac:dyDescent="0.3">
      <c r="A9" s="6" t="s">
        <v>742</v>
      </c>
      <c r="B9" s="5" t="s">
        <v>743</v>
      </c>
      <c r="C9" s="5" t="s">
        <v>524</v>
      </c>
      <c r="D9" s="5" t="s">
        <v>632</v>
      </c>
      <c r="E9" s="5" t="s">
        <v>236</v>
      </c>
      <c r="F9" s="5" t="s">
        <v>696</v>
      </c>
      <c r="G9" s="5" t="s">
        <v>744</v>
      </c>
      <c r="H9" s="5" t="s">
        <v>502</v>
      </c>
      <c r="I9" s="5" t="s">
        <v>329</v>
      </c>
      <c r="J9" s="5" t="s">
        <v>524</v>
      </c>
      <c r="K9" s="5" t="s">
        <v>745</v>
      </c>
      <c r="L9" s="5" t="s">
        <v>746</v>
      </c>
      <c r="M9" s="5" t="s">
        <v>250</v>
      </c>
      <c r="N9" s="5" t="s">
        <v>117</v>
      </c>
      <c r="O9" s="5" t="s">
        <v>381</v>
      </c>
      <c r="P9" s="5" t="s">
        <v>400</v>
      </c>
      <c r="Q9" s="5" t="s">
        <v>287</v>
      </c>
      <c r="R9" s="5" t="s">
        <v>272</v>
      </c>
      <c r="S9" s="5" t="s">
        <v>198</v>
      </c>
      <c r="T9" s="5" t="s">
        <v>214</v>
      </c>
      <c r="U9" s="5" t="s">
        <v>116</v>
      </c>
      <c r="V9" s="5" t="s">
        <v>161</v>
      </c>
      <c r="W9" s="5" t="s">
        <v>202</v>
      </c>
      <c r="X9" s="5" t="s">
        <v>285</v>
      </c>
      <c r="Y9" s="5" t="s">
        <v>80</v>
      </c>
      <c r="Z9" s="5" t="s">
        <v>202</v>
      </c>
      <c r="AA9" s="5" t="s">
        <v>748</v>
      </c>
      <c r="AB9" s="5" t="s">
        <v>206</v>
      </c>
      <c r="AC9" s="5" t="s">
        <v>591</v>
      </c>
      <c r="AD9" s="5" t="s">
        <v>163</v>
      </c>
      <c r="AE9" s="5" t="s">
        <v>281</v>
      </c>
      <c r="AF9" s="5" t="s">
        <v>460</v>
      </c>
      <c r="AG9" s="5" t="s">
        <v>110</v>
      </c>
      <c r="AH9" s="5" t="s">
        <v>108</v>
      </c>
    </row>
    <row r="10" spans="1:34" ht="20.100000000000001" customHeight="1" x14ac:dyDescent="0.3">
      <c r="A10" s="3" t="s">
        <v>749</v>
      </c>
      <c r="B10" s="23" t="s">
        <v>312</v>
      </c>
      <c r="C10" s="23" t="s">
        <v>125</v>
      </c>
      <c r="D10" s="23" t="s">
        <v>177</v>
      </c>
      <c r="E10" s="23" t="s">
        <v>174</v>
      </c>
      <c r="F10" s="23" t="s">
        <v>243</v>
      </c>
      <c r="G10" s="23" t="s">
        <v>180</v>
      </c>
      <c r="H10" s="23" t="s">
        <v>180</v>
      </c>
      <c r="I10" s="23" t="s">
        <v>170</v>
      </c>
      <c r="J10" s="23" t="s">
        <v>180</v>
      </c>
      <c r="K10" s="23" t="s">
        <v>345</v>
      </c>
      <c r="L10" s="23" t="s">
        <v>181</v>
      </c>
      <c r="M10" s="23" t="s">
        <v>174</v>
      </c>
      <c r="N10" s="23" t="s">
        <v>174</v>
      </c>
      <c r="O10" s="23" t="s">
        <v>243</v>
      </c>
      <c r="P10" s="23" t="s">
        <v>340</v>
      </c>
      <c r="Q10" s="23" t="s">
        <v>179</v>
      </c>
      <c r="R10" s="23" t="s">
        <v>176</v>
      </c>
      <c r="S10" s="23" t="s">
        <v>208</v>
      </c>
      <c r="T10" s="23" t="s">
        <v>134</v>
      </c>
      <c r="U10" s="23" t="s">
        <v>135</v>
      </c>
      <c r="V10" s="23" t="s">
        <v>170</v>
      </c>
      <c r="W10" s="23" t="s">
        <v>229</v>
      </c>
      <c r="X10" s="23" t="s">
        <v>342</v>
      </c>
      <c r="Y10" s="23" t="s">
        <v>139</v>
      </c>
      <c r="Z10" s="23" t="s">
        <v>139</v>
      </c>
      <c r="AA10" s="23" t="s">
        <v>145</v>
      </c>
      <c r="AB10" s="23" t="s">
        <v>209</v>
      </c>
      <c r="AC10" s="23" t="s">
        <v>243</v>
      </c>
      <c r="AD10" s="23" t="s">
        <v>175</v>
      </c>
      <c r="AE10" s="23" t="s">
        <v>140</v>
      </c>
      <c r="AF10" s="23" t="s">
        <v>463</v>
      </c>
      <c r="AG10" s="23" t="s">
        <v>228</v>
      </c>
      <c r="AH10" s="23" t="s">
        <v>136</v>
      </c>
    </row>
    <row r="11" spans="1:34" ht="20.100000000000001" customHeight="1" x14ac:dyDescent="0.3">
      <c r="A11" s="6" t="s">
        <v>412</v>
      </c>
      <c r="B11" s="5" t="s">
        <v>55</v>
      </c>
      <c r="C11" s="5" t="s">
        <v>159</v>
      </c>
      <c r="D11" s="5" t="s">
        <v>110</v>
      </c>
      <c r="E11" s="5" t="s">
        <v>160</v>
      </c>
      <c r="F11" s="5" t="s">
        <v>219</v>
      </c>
      <c r="G11" s="5" t="s">
        <v>214</v>
      </c>
      <c r="H11" s="5" t="s">
        <v>201</v>
      </c>
      <c r="I11" s="5" t="s">
        <v>311</v>
      </c>
      <c r="J11" s="5" t="s">
        <v>287</v>
      </c>
      <c r="K11" s="5" t="s">
        <v>163</v>
      </c>
      <c r="L11" s="5" t="s">
        <v>226</v>
      </c>
      <c r="M11" s="5" t="s">
        <v>160</v>
      </c>
      <c r="N11" s="5" t="s">
        <v>111</v>
      </c>
      <c r="O11" s="5" t="s">
        <v>59</v>
      </c>
      <c r="P11" s="5" t="s">
        <v>232</v>
      </c>
      <c r="Q11" s="5" t="s">
        <v>113</v>
      </c>
      <c r="R11" s="5" t="s">
        <v>95</v>
      </c>
      <c r="S11" s="5" t="s">
        <v>221</v>
      </c>
      <c r="T11" s="5" t="s">
        <v>118</v>
      </c>
      <c r="U11" s="5" t="s">
        <v>108</v>
      </c>
      <c r="V11" s="5" t="s">
        <v>113</v>
      </c>
      <c r="W11" s="5" t="s">
        <v>108</v>
      </c>
      <c r="X11" s="5" t="s">
        <v>108</v>
      </c>
      <c r="Y11" s="5" t="s">
        <v>160</v>
      </c>
      <c r="Z11" s="5" t="s">
        <v>116</v>
      </c>
      <c r="AA11" s="5" t="s">
        <v>290</v>
      </c>
      <c r="AB11" s="5" t="s">
        <v>59</v>
      </c>
      <c r="AC11" s="5" t="s">
        <v>197</v>
      </c>
      <c r="AD11" s="5" t="s">
        <v>108</v>
      </c>
      <c r="AE11" s="5" t="s">
        <v>198</v>
      </c>
      <c r="AF11" s="5" t="s">
        <v>226</v>
      </c>
      <c r="AG11" s="5" t="s">
        <v>118</v>
      </c>
      <c r="AH11" s="5" t="s">
        <v>118</v>
      </c>
    </row>
    <row r="12" spans="1:34" ht="20.100000000000001" customHeight="1" x14ac:dyDescent="0.3">
      <c r="A12" s="3" t="s">
        <v>416</v>
      </c>
      <c r="B12" s="23" t="s">
        <v>140</v>
      </c>
      <c r="C12" s="23" t="s">
        <v>140</v>
      </c>
      <c r="D12" s="23" t="s">
        <v>210</v>
      </c>
      <c r="E12" s="23" t="s">
        <v>143</v>
      </c>
      <c r="F12" s="23" t="s">
        <v>179</v>
      </c>
      <c r="G12" s="23">
        <v>0.03</v>
      </c>
      <c r="H12" s="23" t="s">
        <v>210</v>
      </c>
      <c r="I12" s="23">
        <v>0.04</v>
      </c>
      <c r="J12" s="23">
        <v>0.02</v>
      </c>
      <c r="K12" s="23" t="s">
        <v>210</v>
      </c>
      <c r="L12" s="23" t="s">
        <v>140</v>
      </c>
      <c r="M12" s="23" t="s">
        <v>143</v>
      </c>
      <c r="N12" s="23" t="s">
        <v>210</v>
      </c>
      <c r="O12" s="23" t="s">
        <v>211</v>
      </c>
      <c r="P12" s="23" t="s">
        <v>211</v>
      </c>
      <c r="Q12" s="23">
        <v>0.01</v>
      </c>
      <c r="R12" s="23">
        <v>0.02</v>
      </c>
      <c r="S12" s="23" t="s">
        <v>140</v>
      </c>
      <c r="T12" s="23">
        <v>0.03</v>
      </c>
      <c r="U12" s="23" t="s">
        <v>210</v>
      </c>
      <c r="V12" s="23" t="s">
        <v>148</v>
      </c>
      <c r="W12" s="23">
        <v>0.04</v>
      </c>
      <c r="X12" s="23" t="s">
        <v>143</v>
      </c>
      <c r="Y12" s="23">
        <v>0.03</v>
      </c>
      <c r="Z12" s="23" t="s">
        <v>143</v>
      </c>
      <c r="AA12" s="23">
        <v>0.05</v>
      </c>
      <c r="AB12" s="23" t="s">
        <v>210</v>
      </c>
      <c r="AC12" s="23" t="s">
        <v>143</v>
      </c>
      <c r="AD12" s="23" t="s">
        <v>140</v>
      </c>
      <c r="AE12" s="23" t="s">
        <v>210</v>
      </c>
      <c r="AF12" s="23" t="s">
        <v>179</v>
      </c>
      <c r="AG12" s="23" t="s">
        <v>140</v>
      </c>
      <c r="AH12" s="23">
        <v>0.42</v>
      </c>
    </row>
    <row r="13" spans="1:34" ht="20.100000000000001" customHeight="1" x14ac:dyDescent="0.3">
      <c r="A13" s="6" t="s">
        <v>417</v>
      </c>
      <c r="B13" s="5" t="s">
        <v>197</v>
      </c>
      <c r="C13" s="5" t="s">
        <v>108</v>
      </c>
      <c r="D13" s="5" t="s">
        <v>197</v>
      </c>
      <c r="E13" s="5" t="s">
        <v>108</v>
      </c>
      <c r="F13" s="5" t="s">
        <v>118</v>
      </c>
      <c r="G13" s="5" t="s">
        <v>160</v>
      </c>
      <c r="H13" s="5" t="s">
        <v>116</v>
      </c>
      <c r="I13" s="5" t="s">
        <v>118</v>
      </c>
      <c r="J13" s="5" t="s">
        <v>116</v>
      </c>
      <c r="K13" s="5" t="s">
        <v>160</v>
      </c>
      <c r="L13" s="5" t="s">
        <v>115</v>
      </c>
      <c r="M13" s="5" t="s">
        <v>116</v>
      </c>
      <c r="N13" s="5" t="s">
        <v>116</v>
      </c>
      <c r="O13" s="5" t="s">
        <v>108</v>
      </c>
      <c r="P13" s="5" t="s">
        <v>116</v>
      </c>
      <c r="Q13" s="5" t="s">
        <v>160</v>
      </c>
      <c r="R13" s="5" t="s">
        <v>160</v>
      </c>
      <c r="S13" s="5" t="s">
        <v>116</v>
      </c>
      <c r="T13" s="5" t="s">
        <v>108</v>
      </c>
      <c r="U13" s="5" t="s">
        <v>116</v>
      </c>
      <c r="V13" s="5" t="s">
        <v>116</v>
      </c>
      <c r="W13" s="5" t="s">
        <v>116</v>
      </c>
      <c r="X13" s="5" t="s">
        <v>108</v>
      </c>
      <c r="Y13" s="5" t="s">
        <v>108</v>
      </c>
      <c r="Z13" s="5" t="s">
        <v>116</v>
      </c>
      <c r="AA13" s="5" t="s">
        <v>113</v>
      </c>
      <c r="AB13" s="5" t="s">
        <v>113</v>
      </c>
      <c r="AC13" s="5" t="s">
        <v>116</v>
      </c>
      <c r="AD13" s="5" t="s">
        <v>108</v>
      </c>
      <c r="AE13" s="5" t="s">
        <v>116</v>
      </c>
      <c r="AF13" s="5" t="s">
        <v>113</v>
      </c>
      <c r="AG13" s="5" t="s">
        <v>113</v>
      </c>
      <c r="AH13" s="5" t="s">
        <v>116</v>
      </c>
    </row>
    <row r="14" spans="1:34" ht="20.100000000000001" customHeight="1" x14ac:dyDescent="0.3">
      <c r="A14" s="3" t="s">
        <v>418</v>
      </c>
      <c r="B14" s="23" t="s">
        <v>135</v>
      </c>
      <c r="C14" s="23" t="s">
        <v>135</v>
      </c>
      <c r="D14" s="23" t="s">
        <v>135</v>
      </c>
      <c r="E14" s="23" t="s">
        <v>135</v>
      </c>
      <c r="F14" s="23" t="s">
        <v>135</v>
      </c>
      <c r="G14" s="23" t="s">
        <v>135</v>
      </c>
      <c r="H14" s="23" t="s">
        <v>135</v>
      </c>
      <c r="I14" s="23" t="s">
        <v>135</v>
      </c>
      <c r="J14" s="23" t="s">
        <v>135</v>
      </c>
      <c r="K14" s="23" t="s">
        <v>135</v>
      </c>
      <c r="L14" s="23" t="s">
        <v>135</v>
      </c>
      <c r="M14" s="23" t="s">
        <v>135</v>
      </c>
      <c r="N14" s="23" t="s">
        <v>135</v>
      </c>
      <c r="O14" s="23" t="s">
        <v>135</v>
      </c>
      <c r="P14" s="23" t="s">
        <v>135</v>
      </c>
      <c r="Q14" s="23" t="s">
        <v>135</v>
      </c>
      <c r="R14" s="23" t="s">
        <v>143</v>
      </c>
      <c r="S14" s="23" t="s">
        <v>135</v>
      </c>
      <c r="T14" s="23" t="s">
        <v>135</v>
      </c>
      <c r="U14" s="23" t="s">
        <v>135</v>
      </c>
      <c r="V14" s="23" t="s">
        <v>135</v>
      </c>
      <c r="W14" s="23" t="s">
        <v>135</v>
      </c>
      <c r="X14" s="23" t="s">
        <v>143</v>
      </c>
      <c r="Y14" s="23" t="s">
        <v>135</v>
      </c>
      <c r="Z14" s="23" t="s">
        <v>135</v>
      </c>
      <c r="AA14" s="23" t="s">
        <v>135</v>
      </c>
      <c r="AB14" s="23" t="s">
        <v>135</v>
      </c>
      <c r="AC14" s="23" t="s">
        <v>135</v>
      </c>
      <c r="AD14" s="23" t="s">
        <v>210</v>
      </c>
      <c r="AE14" s="23" t="s">
        <v>135</v>
      </c>
      <c r="AF14" s="23" t="s">
        <v>135</v>
      </c>
      <c r="AG14" s="23" t="s">
        <v>210</v>
      </c>
      <c r="AH14" s="23" t="s">
        <v>135</v>
      </c>
    </row>
    <row r="15" spans="1:34" x14ac:dyDescent="0.3">
      <c r="B15" s="22">
        <f>((B8)+(B10)+(B12)+(B14))</f>
        <v>1</v>
      </c>
      <c r="C15" s="22">
        <f t="shared" ref="C15:AH15" si="0">((C8)+(C10)+(C12)+(C14))</f>
        <v>1</v>
      </c>
      <c r="D15" s="22">
        <f t="shared" si="0"/>
        <v>1</v>
      </c>
      <c r="E15" s="22">
        <f t="shared" si="0"/>
        <v>1</v>
      </c>
      <c r="F15" s="22">
        <f t="shared" si="0"/>
        <v>1</v>
      </c>
      <c r="G15" s="22">
        <f t="shared" si="0"/>
        <v>1</v>
      </c>
      <c r="H15" s="22">
        <f t="shared" si="0"/>
        <v>1</v>
      </c>
      <c r="I15" s="22">
        <f t="shared" si="0"/>
        <v>1</v>
      </c>
      <c r="J15" s="22">
        <f t="shared" si="0"/>
        <v>1</v>
      </c>
      <c r="K15" s="22">
        <f t="shared" si="0"/>
        <v>1</v>
      </c>
      <c r="L15" s="22">
        <f t="shared" si="0"/>
        <v>1</v>
      </c>
      <c r="M15" s="22">
        <f t="shared" si="0"/>
        <v>1</v>
      </c>
      <c r="N15" s="22">
        <f t="shared" si="0"/>
        <v>1</v>
      </c>
      <c r="O15" s="22">
        <f t="shared" si="0"/>
        <v>1</v>
      </c>
      <c r="P15" s="22">
        <f t="shared" si="0"/>
        <v>1</v>
      </c>
      <c r="Q15" s="22">
        <f t="shared" si="0"/>
        <v>1</v>
      </c>
      <c r="R15" s="22">
        <f t="shared" si="0"/>
        <v>1</v>
      </c>
      <c r="S15" s="22">
        <f t="shared" si="0"/>
        <v>1</v>
      </c>
      <c r="T15" s="22">
        <f t="shared" si="0"/>
        <v>1</v>
      </c>
      <c r="U15" s="22">
        <f t="shared" si="0"/>
        <v>1</v>
      </c>
      <c r="V15" s="22">
        <f t="shared" si="0"/>
        <v>1</v>
      </c>
      <c r="W15" s="22">
        <f t="shared" si="0"/>
        <v>1</v>
      </c>
      <c r="X15" s="22">
        <f t="shared" si="0"/>
        <v>1</v>
      </c>
      <c r="Y15" s="22">
        <f t="shared" si="0"/>
        <v>1</v>
      </c>
      <c r="Z15" s="22">
        <f t="shared" si="0"/>
        <v>1</v>
      </c>
      <c r="AA15" s="22">
        <f t="shared" si="0"/>
        <v>1</v>
      </c>
      <c r="AB15" s="22">
        <f t="shared" si="0"/>
        <v>1</v>
      </c>
      <c r="AC15" s="22">
        <f t="shared" si="0"/>
        <v>1</v>
      </c>
      <c r="AD15" s="22">
        <f t="shared" si="0"/>
        <v>1</v>
      </c>
      <c r="AE15" s="22">
        <f t="shared" si="0"/>
        <v>1</v>
      </c>
      <c r="AF15" s="22">
        <f t="shared" si="0"/>
        <v>1</v>
      </c>
      <c r="AG15" s="22">
        <f t="shared" si="0"/>
        <v>1</v>
      </c>
      <c r="AH15" s="22">
        <f t="shared" si="0"/>
        <v>1</v>
      </c>
    </row>
  </sheetData>
  <sheetProtection algorithmName="SHA-512" hashValue="x9HCUZl+bNa/6YdbZyujj1j+zVFqprp24EuQ+1EnfZiCkCl6jhSVj6kXbqGNaenypTh+Hgzq2pbIroEW58eHYQ==" saltValue="KrNXTHbgGsl6hES4AnhaCg==" spinCount="100000" sheet="1" objects="1" scenarios="1"/>
  <mergeCells count="8">
    <mergeCell ref="P3:Z3"/>
    <mergeCell ref="AE3:AH3"/>
    <mergeCell ref="AA3:AD3"/>
    <mergeCell ref="A2:O2"/>
    <mergeCell ref="C3:D3"/>
    <mergeCell ref="E3:H3"/>
    <mergeCell ref="I3:K3"/>
    <mergeCell ref="L3:O3"/>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5:AH11 B13:AH14 B12:F12 H12 K12:P12 S12 U12:V12 X12 Z12 AB12:AG12"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H15"/>
  <sheetViews>
    <sheetView showGridLines="0" workbookViewId="0"/>
  </sheetViews>
  <sheetFormatPr defaultRowHeight="14.4" x14ac:dyDescent="0.3"/>
  <cols>
    <col min="1" max="1" width="46.5546875" customWidth="1"/>
    <col min="2" max="34" width="10.6640625" customWidth="1"/>
  </cols>
  <sheetData>
    <row r="1" spans="1:34" ht="21" x14ac:dyDescent="0.4">
      <c r="A1" s="21" t="str">
        <f>HYPERLINK("#Contents!A1","Return to Contents")</f>
        <v>Return to Contents</v>
      </c>
    </row>
    <row r="2" spans="1:34" ht="60" customHeight="1" x14ac:dyDescent="0.35">
      <c r="A2" s="73" t="s">
        <v>909</v>
      </c>
      <c r="B2" s="74"/>
      <c r="C2" s="74"/>
      <c r="D2" s="74"/>
      <c r="E2" s="74"/>
      <c r="F2" s="74"/>
      <c r="G2" s="74"/>
      <c r="H2" s="74"/>
      <c r="I2" s="74"/>
      <c r="J2" s="74"/>
      <c r="K2" s="74"/>
      <c r="L2" s="74"/>
      <c r="M2" s="74"/>
      <c r="N2" s="74"/>
      <c r="O2" s="74"/>
    </row>
    <row r="3" spans="1:34" ht="14.4" customHeight="1" x14ac:dyDescent="0.3">
      <c r="A3" s="1"/>
      <c r="B3" s="1"/>
      <c r="C3" s="69" t="s">
        <v>252</v>
      </c>
      <c r="D3" s="71"/>
      <c r="E3" s="69" t="s">
        <v>861</v>
      </c>
      <c r="F3" s="70"/>
      <c r="G3" s="70"/>
      <c r="H3" s="71"/>
      <c r="I3" s="72" t="s">
        <v>862</v>
      </c>
      <c r="J3" s="72"/>
      <c r="K3" s="72"/>
      <c r="L3" s="72" t="s">
        <v>887</v>
      </c>
      <c r="M3" s="72"/>
      <c r="N3" s="72" t="s">
        <v>253</v>
      </c>
      <c r="O3" s="72"/>
      <c r="P3" s="69" t="s">
        <v>888</v>
      </c>
      <c r="Q3" s="70"/>
      <c r="R3" s="70"/>
      <c r="S3" s="70"/>
      <c r="T3" s="70"/>
      <c r="U3" s="70"/>
      <c r="V3" s="70"/>
      <c r="W3" s="70"/>
      <c r="X3" s="70"/>
      <c r="Y3" s="70"/>
      <c r="Z3" s="71"/>
      <c r="AA3" s="69" t="s">
        <v>889</v>
      </c>
      <c r="AB3" s="70"/>
      <c r="AC3" s="70"/>
      <c r="AD3" s="70"/>
      <c r="AE3" s="69" t="s">
        <v>890</v>
      </c>
      <c r="AF3" s="70"/>
      <c r="AG3" s="70"/>
      <c r="AH3" s="70"/>
    </row>
    <row r="4" spans="1:34" ht="50.1" customHeight="1" x14ac:dyDescent="0.3">
      <c r="A4" s="2" t="s">
        <v>0</v>
      </c>
      <c r="B4" s="2" t="s">
        <v>1</v>
      </c>
      <c r="C4" s="2" t="s">
        <v>2</v>
      </c>
      <c r="D4" s="2" t="s">
        <v>3</v>
      </c>
      <c r="E4" s="2" t="s">
        <v>4</v>
      </c>
      <c r="F4" s="2" t="s">
        <v>5</v>
      </c>
      <c r="G4" s="2" t="s">
        <v>6</v>
      </c>
      <c r="H4" s="2" t="s">
        <v>7</v>
      </c>
      <c r="I4" s="2" t="s">
        <v>8</v>
      </c>
      <c r="J4" s="2" t="s">
        <v>9</v>
      </c>
      <c r="K4" s="2" t="s">
        <v>18</v>
      </c>
      <c r="L4" s="2" t="s">
        <v>863</v>
      </c>
      <c r="M4" s="2" t="s">
        <v>864</v>
      </c>
      <c r="N4" s="2" t="s">
        <v>865</v>
      </c>
      <c r="O4" s="2" t="s">
        <v>866</v>
      </c>
      <c r="P4" s="2" t="s">
        <v>11</v>
      </c>
      <c r="Q4" s="2" t="s">
        <v>877</v>
      </c>
      <c r="R4" s="2" t="s">
        <v>15</v>
      </c>
      <c r="S4" s="2" t="s">
        <v>14</v>
      </c>
      <c r="T4" s="2" t="s">
        <v>10</v>
      </c>
      <c r="U4" s="2" t="s">
        <v>12</v>
      </c>
      <c r="V4" s="2" t="s">
        <v>18</v>
      </c>
      <c r="W4" s="2" t="s">
        <v>867</v>
      </c>
      <c r="X4" s="2" t="s">
        <v>868</v>
      </c>
      <c r="Y4" s="2" t="s">
        <v>13</v>
      </c>
      <c r="Z4" s="2" t="s">
        <v>876</v>
      </c>
      <c r="AA4" s="2" t="s">
        <v>19</v>
      </c>
      <c r="AB4" s="2" t="s">
        <v>16</v>
      </c>
      <c r="AC4" s="2" t="s">
        <v>17</v>
      </c>
      <c r="AD4" s="2" t="s">
        <v>18</v>
      </c>
      <c r="AE4" s="2" t="s">
        <v>22</v>
      </c>
      <c r="AF4" s="2" t="s">
        <v>20</v>
      </c>
      <c r="AG4" s="2" t="s">
        <v>21</v>
      </c>
      <c r="AH4" s="2" t="s">
        <v>875</v>
      </c>
    </row>
    <row r="5" spans="1:34" ht="20.100000000000001" customHeight="1" x14ac:dyDescent="0.3">
      <c r="A5" s="6" t="s">
        <v>23</v>
      </c>
      <c r="B5" s="5" t="s">
        <v>24</v>
      </c>
      <c r="C5" s="5" t="s">
        <v>25</v>
      </c>
      <c r="D5" s="5" t="s">
        <v>26</v>
      </c>
      <c r="E5" s="5" t="s">
        <v>27</v>
      </c>
      <c r="F5" s="5" t="s">
        <v>28</v>
      </c>
      <c r="G5" s="5" t="s">
        <v>29</v>
      </c>
      <c r="H5" s="5" t="s">
        <v>30</v>
      </c>
      <c r="I5" s="5" t="s">
        <v>31</v>
      </c>
      <c r="J5" s="5" t="s">
        <v>32</v>
      </c>
      <c r="K5" s="5" t="s">
        <v>33</v>
      </c>
      <c r="L5" s="5" t="s">
        <v>34</v>
      </c>
      <c r="M5" s="5" t="s">
        <v>35</v>
      </c>
      <c r="N5" s="5" t="s">
        <v>36</v>
      </c>
      <c r="O5" s="5" t="s">
        <v>37</v>
      </c>
      <c r="P5" s="5" t="s">
        <v>39</v>
      </c>
      <c r="Q5" s="5" t="s">
        <v>46</v>
      </c>
      <c r="R5" s="5" t="s">
        <v>48</v>
      </c>
      <c r="S5" s="5" t="s">
        <v>45</v>
      </c>
      <c r="T5" s="5" t="s">
        <v>38</v>
      </c>
      <c r="U5" s="5" t="s">
        <v>40</v>
      </c>
      <c r="V5" s="5" t="s">
        <v>42</v>
      </c>
      <c r="W5" s="5" t="s">
        <v>43</v>
      </c>
      <c r="X5" s="5" t="s">
        <v>44</v>
      </c>
      <c r="Y5" s="5" t="s">
        <v>41</v>
      </c>
      <c r="Z5" s="5" t="s">
        <v>47</v>
      </c>
      <c r="AA5" s="5" t="s">
        <v>56</v>
      </c>
      <c r="AB5" s="5" t="s">
        <v>53</v>
      </c>
      <c r="AC5" s="5" t="s">
        <v>54</v>
      </c>
      <c r="AD5" s="5" t="s">
        <v>55</v>
      </c>
      <c r="AE5" s="5" t="s">
        <v>60</v>
      </c>
      <c r="AF5" s="5" t="s">
        <v>57</v>
      </c>
      <c r="AG5" s="5" t="s">
        <v>58</v>
      </c>
      <c r="AH5" s="5" t="s">
        <v>59</v>
      </c>
    </row>
    <row r="6" spans="1:34" ht="20.100000000000001" customHeight="1" x14ac:dyDescent="0.3">
      <c r="A6" s="3" t="s">
        <v>61</v>
      </c>
      <c r="B6" s="4" t="s">
        <v>62</v>
      </c>
      <c r="C6" s="4" t="s">
        <v>63</v>
      </c>
      <c r="D6" s="4" t="s">
        <v>64</v>
      </c>
      <c r="E6" s="4" t="s">
        <v>355</v>
      </c>
      <c r="F6" s="4" t="s">
        <v>257</v>
      </c>
      <c r="G6" s="4" t="s">
        <v>67</v>
      </c>
      <c r="H6" s="4" t="s">
        <v>68</v>
      </c>
      <c r="I6" s="4" t="s">
        <v>643</v>
      </c>
      <c r="J6" s="4" t="s">
        <v>70</v>
      </c>
      <c r="K6" s="4" t="s">
        <v>71</v>
      </c>
      <c r="L6" s="4" t="s">
        <v>316</v>
      </c>
      <c r="M6" s="4" t="s">
        <v>662</v>
      </c>
      <c r="N6" s="4" t="s">
        <v>263</v>
      </c>
      <c r="O6" s="4" t="s">
        <v>471</v>
      </c>
      <c r="P6" s="4" t="s">
        <v>318</v>
      </c>
      <c r="Q6" s="4" t="s">
        <v>333</v>
      </c>
      <c r="R6" s="4" t="s">
        <v>420</v>
      </c>
      <c r="S6" s="4" t="s">
        <v>83</v>
      </c>
      <c r="T6" s="4" t="s">
        <v>76</v>
      </c>
      <c r="U6" s="4" t="s">
        <v>244</v>
      </c>
      <c r="V6" s="4" t="s">
        <v>80</v>
      </c>
      <c r="W6" s="4" t="s">
        <v>151</v>
      </c>
      <c r="X6" s="4" t="s">
        <v>310</v>
      </c>
      <c r="Y6" s="4" t="s">
        <v>191</v>
      </c>
      <c r="Z6" s="4" t="s">
        <v>85</v>
      </c>
      <c r="AA6" s="4" t="s">
        <v>750</v>
      </c>
      <c r="AB6" s="4" t="s">
        <v>89</v>
      </c>
      <c r="AC6" s="4" t="s">
        <v>598</v>
      </c>
      <c r="AD6" s="4" t="s">
        <v>91</v>
      </c>
      <c r="AE6" s="4" t="s">
        <v>96</v>
      </c>
      <c r="AF6" s="4" t="s">
        <v>271</v>
      </c>
      <c r="AG6" s="4" t="s">
        <v>162</v>
      </c>
      <c r="AH6" s="4" t="s">
        <v>95</v>
      </c>
    </row>
    <row r="7" spans="1:34" ht="20.100000000000001" customHeight="1" x14ac:dyDescent="0.3">
      <c r="A7" s="6" t="s">
        <v>751</v>
      </c>
      <c r="B7" s="5" t="s">
        <v>752</v>
      </c>
      <c r="C7" s="5" t="s">
        <v>585</v>
      </c>
      <c r="D7" s="5" t="s">
        <v>753</v>
      </c>
      <c r="E7" s="5" t="s">
        <v>302</v>
      </c>
      <c r="F7" s="5" t="s">
        <v>322</v>
      </c>
      <c r="G7" s="5" t="s">
        <v>396</v>
      </c>
      <c r="H7" s="5" t="s">
        <v>158</v>
      </c>
      <c r="I7" s="5" t="s">
        <v>32</v>
      </c>
      <c r="J7" s="5" t="s">
        <v>606</v>
      </c>
      <c r="K7" s="5" t="s">
        <v>533</v>
      </c>
      <c r="L7" s="5" t="s">
        <v>754</v>
      </c>
      <c r="M7" s="5" t="s">
        <v>289</v>
      </c>
      <c r="N7" s="5" t="s">
        <v>521</v>
      </c>
      <c r="O7" s="5" t="s">
        <v>117</v>
      </c>
      <c r="P7" s="5" t="s">
        <v>215</v>
      </c>
      <c r="Q7" s="5" t="s">
        <v>555</v>
      </c>
      <c r="R7" s="5" t="s">
        <v>188</v>
      </c>
      <c r="S7" s="5" t="s">
        <v>149</v>
      </c>
      <c r="T7" s="5" t="s">
        <v>224</v>
      </c>
      <c r="U7" s="5" t="s">
        <v>199</v>
      </c>
      <c r="V7" s="5" t="s">
        <v>219</v>
      </c>
      <c r="W7" s="5" t="s">
        <v>214</v>
      </c>
      <c r="X7" s="5" t="s">
        <v>197</v>
      </c>
      <c r="Y7" s="5" t="s">
        <v>248</v>
      </c>
      <c r="Z7" s="5" t="s">
        <v>107</v>
      </c>
      <c r="AA7" s="5" t="s">
        <v>755</v>
      </c>
      <c r="AB7" s="5" t="s">
        <v>584</v>
      </c>
      <c r="AC7" s="5" t="s">
        <v>205</v>
      </c>
      <c r="AD7" s="5" t="s">
        <v>163</v>
      </c>
      <c r="AE7" s="5" t="s">
        <v>756</v>
      </c>
      <c r="AF7" s="5" t="s">
        <v>242</v>
      </c>
      <c r="AG7" s="5" t="s">
        <v>276</v>
      </c>
      <c r="AH7" s="5" t="s">
        <v>113</v>
      </c>
    </row>
    <row r="8" spans="1:34" ht="20.100000000000001" customHeight="1" x14ac:dyDescent="0.3">
      <c r="A8" s="3" t="s">
        <v>757</v>
      </c>
      <c r="B8" s="23" t="s">
        <v>440</v>
      </c>
      <c r="C8" s="23" t="s">
        <v>346</v>
      </c>
      <c r="D8" s="23" t="s">
        <v>176</v>
      </c>
      <c r="E8" s="23" t="s">
        <v>344</v>
      </c>
      <c r="F8" s="23" t="s">
        <v>346</v>
      </c>
      <c r="G8" s="23" t="s">
        <v>335</v>
      </c>
      <c r="H8" s="23" t="s">
        <v>348</v>
      </c>
      <c r="I8" s="23" t="s">
        <v>442</v>
      </c>
      <c r="J8" s="23" t="s">
        <v>176</v>
      </c>
      <c r="K8" s="23" t="s">
        <v>337</v>
      </c>
      <c r="L8" s="23" t="s">
        <v>334</v>
      </c>
      <c r="M8" s="23" t="s">
        <v>441</v>
      </c>
      <c r="N8" s="23" t="s">
        <v>441</v>
      </c>
      <c r="O8" s="23" t="s">
        <v>637</v>
      </c>
      <c r="P8" s="23" t="s">
        <v>141</v>
      </c>
      <c r="Q8" s="23" t="s">
        <v>465</v>
      </c>
      <c r="R8" s="23" t="s">
        <v>174</v>
      </c>
      <c r="S8" s="23" t="s">
        <v>144</v>
      </c>
      <c r="T8" s="23" t="s">
        <v>409</v>
      </c>
      <c r="U8" s="23" t="s">
        <v>465</v>
      </c>
      <c r="V8" s="23" t="s">
        <v>464</v>
      </c>
      <c r="W8" s="23" t="s">
        <v>345</v>
      </c>
      <c r="X8" s="23" t="s">
        <v>208</v>
      </c>
      <c r="Y8" s="23" t="s">
        <v>176</v>
      </c>
      <c r="Z8" s="23" t="s">
        <v>176</v>
      </c>
      <c r="AA8" s="23" t="s">
        <v>137</v>
      </c>
      <c r="AB8" s="23" t="s">
        <v>392</v>
      </c>
      <c r="AC8" s="23">
        <v>0.65</v>
      </c>
      <c r="AD8" s="23" t="s">
        <v>139</v>
      </c>
      <c r="AE8" s="23" t="s">
        <v>144</v>
      </c>
      <c r="AF8" s="23" t="s">
        <v>172</v>
      </c>
      <c r="AG8" s="23" t="s">
        <v>343</v>
      </c>
      <c r="AH8" s="23" t="s">
        <v>313</v>
      </c>
    </row>
    <row r="9" spans="1:34" ht="20.100000000000001" customHeight="1" x14ac:dyDescent="0.3">
      <c r="A9" s="6" t="s">
        <v>759</v>
      </c>
      <c r="B9" s="5" t="s">
        <v>760</v>
      </c>
      <c r="C9" s="5" t="s">
        <v>326</v>
      </c>
      <c r="D9" s="5" t="s">
        <v>761</v>
      </c>
      <c r="E9" s="5" t="s">
        <v>246</v>
      </c>
      <c r="F9" s="5" t="s">
        <v>328</v>
      </c>
      <c r="G9" s="5" t="s">
        <v>332</v>
      </c>
      <c r="H9" s="5" t="s">
        <v>639</v>
      </c>
      <c r="I9" s="5" t="s">
        <v>164</v>
      </c>
      <c r="J9" s="5" t="s">
        <v>762</v>
      </c>
      <c r="K9" s="5" t="s">
        <v>154</v>
      </c>
      <c r="L9" s="5" t="s">
        <v>763</v>
      </c>
      <c r="M9" s="5" t="s">
        <v>308</v>
      </c>
      <c r="N9" s="5" t="s">
        <v>48</v>
      </c>
      <c r="O9" s="5" t="s">
        <v>114</v>
      </c>
      <c r="P9" s="5" t="s">
        <v>435</v>
      </c>
      <c r="Q9" s="5" t="s">
        <v>277</v>
      </c>
      <c r="R9" s="5" t="s">
        <v>187</v>
      </c>
      <c r="S9" s="5" t="s">
        <v>240</v>
      </c>
      <c r="T9" s="5" t="s">
        <v>214</v>
      </c>
      <c r="U9" s="5" t="s">
        <v>108</v>
      </c>
      <c r="V9" s="5" t="s">
        <v>59</v>
      </c>
      <c r="W9" s="5" t="s">
        <v>59</v>
      </c>
      <c r="X9" s="5" t="s">
        <v>189</v>
      </c>
      <c r="Y9" s="5" t="s">
        <v>80</v>
      </c>
      <c r="Z9" s="5" t="s">
        <v>196</v>
      </c>
      <c r="AA9" s="5" t="s">
        <v>764</v>
      </c>
      <c r="AB9" s="5" t="s">
        <v>220</v>
      </c>
      <c r="AC9" s="5" t="s">
        <v>434</v>
      </c>
      <c r="AD9" s="5" t="s">
        <v>201</v>
      </c>
      <c r="AE9" s="5" t="s">
        <v>220</v>
      </c>
      <c r="AF9" s="5" t="s">
        <v>765</v>
      </c>
      <c r="AG9" s="5" t="s">
        <v>311</v>
      </c>
      <c r="AH9" s="5" t="s">
        <v>160</v>
      </c>
    </row>
    <row r="10" spans="1:34" ht="20.100000000000001" customHeight="1" x14ac:dyDescent="0.3">
      <c r="A10" s="3" t="s">
        <v>766</v>
      </c>
      <c r="B10" s="23">
        <v>0.37</v>
      </c>
      <c r="C10" s="23" t="s">
        <v>174</v>
      </c>
      <c r="D10" s="23" t="s">
        <v>139</v>
      </c>
      <c r="E10" s="23" t="s">
        <v>129</v>
      </c>
      <c r="F10" s="23" t="s">
        <v>125</v>
      </c>
      <c r="G10" s="23" t="s">
        <v>175</v>
      </c>
      <c r="H10" s="23" t="s">
        <v>180</v>
      </c>
      <c r="I10" s="23" t="s">
        <v>138</v>
      </c>
      <c r="J10" s="23" t="s">
        <v>139</v>
      </c>
      <c r="K10" s="23" t="s">
        <v>337</v>
      </c>
      <c r="L10" s="23" t="s">
        <v>180</v>
      </c>
      <c r="M10" s="23" t="s">
        <v>129</v>
      </c>
      <c r="N10" s="23" t="s">
        <v>174</v>
      </c>
      <c r="O10" s="23" t="s">
        <v>132</v>
      </c>
      <c r="P10" s="23" t="s">
        <v>587</v>
      </c>
      <c r="Q10" s="23" t="s">
        <v>179</v>
      </c>
      <c r="R10" s="23" t="s">
        <v>348</v>
      </c>
      <c r="S10" s="23" t="s">
        <v>134</v>
      </c>
      <c r="T10" s="23" t="s">
        <v>134</v>
      </c>
      <c r="U10" s="23" t="s">
        <v>143</v>
      </c>
      <c r="V10" s="23" t="s">
        <v>243</v>
      </c>
      <c r="W10" s="23" t="s">
        <v>174</v>
      </c>
      <c r="X10" s="23" t="s">
        <v>144</v>
      </c>
      <c r="Y10" s="23" t="s">
        <v>175</v>
      </c>
      <c r="Z10" s="23" t="s">
        <v>175</v>
      </c>
      <c r="AA10" s="23" t="s">
        <v>531</v>
      </c>
      <c r="AB10" s="23" t="s">
        <v>209</v>
      </c>
      <c r="AC10" s="23" t="s">
        <v>123</v>
      </c>
      <c r="AD10" s="23" t="s">
        <v>305</v>
      </c>
      <c r="AE10" s="23" t="s">
        <v>211</v>
      </c>
      <c r="AF10" s="23" t="s">
        <v>342</v>
      </c>
      <c r="AG10" s="23" t="s">
        <v>146</v>
      </c>
      <c r="AH10" s="23" t="s">
        <v>173</v>
      </c>
    </row>
    <row r="11" spans="1:34" ht="20.100000000000001" customHeight="1" x14ac:dyDescent="0.3">
      <c r="A11" s="6" t="s">
        <v>767</v>
      </c>
      <c r="B11" s="5" t="s">
        <v>503</v>
      </c>
      <c r="C11" s="5" t="s">
        <v>43</v>
      </c>
      <c r="D11" s="5" t="s">
        <v>285</v>
      </c>
      <c r="E11" s="5" t="s">
        <v>112</v>
      </c>
      <c r="F11" s="5" t="s">
        <v>281</v>
      </c>
      <c r="G11" s="5" t="s">
        <v>81</v>
      </c>
      <c r="H11" s="5" t="s">
        <v>196</v>
      </c>
      <c r="I11" s="5" t="s">
        <v>226</v>
      </c>
      <c r="J11" s="5" t="s">
        <v>298</v>
      </c>
      <c r="K11" s="5" t="s">
        <v>214</v>
      </c>
      <c r="L11" s="5" t="s">
        <v>248</v>
      </c>
      <c r="M11" s="5" t="s">
        <v>201</v>
      </c>
      <c r="N11" s="5" t="s">
        <v>195</v>
      </c>
      <c r="O11" s="5" t="s">
        <v>163</v>
      </c>
      <c r="P11" s="5" t="s">
        <v>240</v>
      </c>
      <c r="Q11" s="5" t="s">
        <v>238</v>
      </c>
      <c r="R11" s="5" t="s">
        <v>193</v>
      </c>
      <c r="S11" s="5" t="s">
        <v>113</v>
      </c>
      <c r="T11" s="5" t="s">
        <v>163</v>
      </c>
      <c r="U11" s="5" t="s">
        <v>113</v>
      </c>
      <c r="V11" s="5" t="s">
        <v>160</v>
      </c>
      <c r="W11" s="5" t="s">
        <v>197</v>
      </c>
      <c r="X11" s="5" t="s">
        <v>160</v>
      </c>
      <c r="Y11" s="5" t="s">
        <v>197</v>
      </c>
      <c r="Z11" s="5" t="s">
        <v>160</v>
      </c>
      <c r="AA11" s="5" t="s">
        <v>237</v>
      </c>
      <c r="AB11" s="5" t="s">
        <v>277</v>
      </c>
      <c r="AC11" s="5" t="s">
        <v>277</v>
      </c>
      <c r="AD11" s="5" t="s">
        <v>160</v>
      </c>
      <c r="AE11" s="5" t="s">
        <v>237</v>
      </c>
      <c r="AF11" s="5" t="s">
        <v>281</v>
      </c>
      <c r="AG11" s="5" t="s">
        <v>163</v>
      </c>
      <c r="AH11" s="5" t="s">
        <v>118</v>
      </c>
    </row>
    <row r="12" spans="1:34" ht="20.100000000000001" customHeight="1" x14ac:dyDescent="0.3">
      <c r="A12" s="3" t="s">
        <v>768</v>
      </c>
      <c r="B12" s="23" t="s">
        <v>211</v>
      </c>
      <c r="C12" s="23" t="s">
        <v>140</v>
      </c>
      <c r="D12" s="23" t="s">
        <v>148</v>
      </c>
      <c r="E12" s="23" t="s">
        <v>209</v>
      </c>
      <c r="F12" s="23">
        <v>0.04</v>
      </c>
      <c r="G12" s="23">
        <v>0.04</v>
      </c>
      <c r="H12" s="23" t="s">
        <v>140</v>
      </c>
      <c r="I12" s="23" t="s">
        <v>179</v>
      </c>
      <c r="J12" s="23" t="s">
        <v>148</v>
      </c>
      <c r="K12" s="23" t="s">
        <v>179</v>
      </c>
      <c r="L12" s="23" t="s">
        <v>211</v>
      </c>
      <c r="M12" s="23" t="s">
        <v>179</v>
      </c>
      <c r="N12" s="23" t="s">
        <v>211</v>
      </c>
      <c r="O12" s="23" t="s">
        <v>140</v>
      </c>
      <c r="P12" s="23" t="s">
        <v>179</v>
      </c>
      <c r="Q12" s="23" t="s">
        <v>140</v>
      </c>
      <c r="R12" s="23" t="s">
        <v>142</v>
      </c>
      <c r="S12" s="23" t="s">
        <v>143</v>
      </c>
      <c r="T12" s="23" t="s">
        <v>211</v>
      </c>
      <c r="U12" s="23" t="s">
        <v>148</v>
      </c>
      <c r="V12" s="23" t="s">
        <v>211</v>
      </c>
      <c r="W12" s="23" t="s">
        <v>141</v>
      </c>
      <c r="X12" s="23">
        <v>0.01</v>
      </c>
      <c r="Y12" s="23" t="s">
        <v>211</v>
      </c>
      <c r="Z12" s="23" t="s">
        <v>211</v>
      </c>
      <c r="AA12" s="23" t="s">
        <v>148</v>
      </c>
      <c r="AB12" s="23" t="s">
        <v>140</v>
      </c>
      <c r="AC12" s="23" t="s">
        <v>211</v>
      </c>
      <c r="AD12" s="23" t="s">
        <v>134</v>
      </c>
      <c r="AE12" s="23" t="s">
        <v>211</v>
      </c>
      <c r="AF12" s="23" t="s">
        <v>179</v>
      </c>
      <c r="AG12" s="23">
        <v>0.08</v>
      </c>
      <c r="AH12" s="23" t="s">
        <v>305</v>
      </c>
    </row>
    <row r="13" spans="1:34" ht="20.100000000000001" customHeight="1" x14ac:dyDescent="0.3">
      <c r="A13" s="6" t="s">
        <v>417</v>
      </c>
      <c r="B13" s="5" t="s">
        <v>59</v>
      </c>
      <c r="C13" s="5" t="s">
        <v>108</v>
      </c>
      <c r="D13" s="5" t="s">
        <v>111</v>
      </c>
      <c r="E13" s="5" t="s">
        <v>116</v>
      </c>
      <c r="F13" s="5" t="s">
        <v>109</v>
      </c>
      <c r="G13" s="5" t="s">
        <v>115</v>
      </c>
      <c r="H13" s="5" t="s">
        <v>160</v>
      </c>
      <c r="I13" s="5" t="s">
        <v>113</v>
      </c>
      <c r="J13" s="5" t="s">
        <v>95</v>
      </c>
      <c r="K13" s="5" t="s">
        <v>160</v>
      </c>
      <c r="L13" s="5" t="s">
        <v>109</v>
      </c>
      <c r="M13" s="5" t="s">
        <v>113</v>
      </c>
      <c r="N13" s="5" t="s">
        <v>113</v>
      </c>
      <c r="O13" s="5" t="s">
        <v>108</v>
      </c>
      <c r="P13" s="5" t="s">
        <v>116</v>
      </c>
      <c r="Q13" s="5" t="s">
        <v>197</v>
      </c>
      <c r="R13" s="5" t="s">
        <v>108</v>
      </c>
      <c r="S13" s="5" t="s">
        <v>116</v>
      </c>
      <c r="T13" s="5" t="s">
        <v>160</v>
      </c>
      <c r="U13" s="5" t="s">
        <v>116</v>
      </c>
      <c r="V13" s="5" t="s">
        <v>116</v>
      </c>
      <c r="W13" s="5" t="s">
        <v>160</v>
      </c>
      <c r="X13" s="5" t="s">
        <v>108</v>
      </c>
      <c r="Y13" s="5" t="s">
        <v>108</v>
      </c>
      <c r="Z13" s="5" t="s">
        <v>116</v>
      </c>
      <c r="AA13" s="5" t="s">
        <v>113</v>
      </c>
      <c r="AB13" s="5" t="s">
        <v>109</v>
      </c>
      <c r="AC13" s="5" t="s">
        <v>113</v>
      </c>
      <c r="AD13" s="5" t="s">
        <v>108</v>
      </c>
      <c r="AE13" s="5" t="s">
        <v>108</v>
      </c>
      <c r="AF13" s="5" t="s">
        <v>221</v>
      </c>
      <c r="AG13" s="5" t="s">
        <v>118</v>
      </c>
      <c r="AH13" s="5" t="s">
        <v>116</v>
      </c>
    </row>
    <row r="14" spans="1:34" ht="20.100000000000001" customHeight="1" x14ac:dyDescent="0.3">
      <c r="A14" s="3" t="s">
        <v>418</v>
      </c>
      <c r="B14" s="23" t="s">
        <v>143</v>
      </c>
      <c r="C14" s="23" t="s">
        <v>135</v>
      </c>
      <c r="D14" s="23" t="s">
        <v>143</v>
      </c>
      <c r="E14" s="23" t="s">
        <v>135</v>
      </c>
      <c r="F14" s="23" t="s">
        <v>143</v>
      </c>
      <c r="G14" s="23" t="s">
        <v>143</v>
      </c>
      <c r="H14" s="23">
        <v>0.01</v>
      </c>
      <c r="I14" s="23" t="s">
        <v>135</v>
      </c>
      <c r="J14" s="23" t="s">
        <v>143</v>
      </c>
      <c r="K14" s="23" t="s">
        <v>135</v>
      </c>
      <c r="L14" s="23" t="s">
        <v>143</v>
      </c>
      <c r="M14" s="23" t="s">
        <v>143</v>
      </c>
      <c r="N14" s="23" t="s">
        <v>143</v>
      </c>
      <c r="O14" s="23" t="s">
        <v>135</v>
      </c>
      <c r="P14" s="23" t="s">
        <v>135</v>
      </c>
      <c r="Q14" s="23" t="s">
        <v>143</v>
      </c>
      <c r="R14" s="23" t="s">
        <v>135</v>
      </c>
      <c r="S14" s="23" t="s">
        <v>135</v>
      </c>
      <c r="T14" s="23" t="s">
        <v>143</v>
      </c>
      <c r="U14" s="23" t="s">
        <v>143</v>
      </c>
      <c r="V14" s="23" t="s">
        <v>135</v>
      </c>
      <c r="W14" s="23" t="s">
        <v>179</v>
      </c>
      <c r="X14" s="23" t="s">
        <v>143</v>
      </c>
      <c r="Y14" s="23" t="s">
        <v>143</v>
      </c>
      <c r="Z14" s="23">
        <v>0.01</v>
      </c>
      <c r="AA14" s="23">
        <v>0.01</v>
      </c>
      <c r="AB14" s="23" t="s">
        <v>143</v>
      </c>
      <c r="AC14" s="23" t="s">
        <v>143</v>
      </c>
      <c r="AD14" s="23" t="s">
        <v>140</v>
      </c>
      <c r="AE14" s="23" t="s">
        <v>135</v>
      </c>
      <c r="AF14" s="23" t="s">
        <v>143</v>
      </c>
      <c r="AG14" s="23" t="s">
        <v>210</v>
      </c>
      <c r="AH14" s="23" t="s">
        <v>210</v>
      </c>
    </row>
    <row r="15" spans="1:34" x14ac:dyDescent="0.3">
      <c r="B15" s="22">
        <f>((B8)+(B10)+(B12)+(B14))</f>
        <v>1</v>
      </c>
      <c r="C15" s="22">
        <f t="shared" ref="C15:AH15" si="0">((C8)+(C10)+(C12)+(C14))</f>
        <v>1</v>
      </c>
      <c r="D15" s="22">
        <f t="shared" si="0"/>
        <v>1</v>
      </c>
      <c r="E15" s="22">
        <f t="shared" si="0"/>
        <v>1</v>
      </c>
      <c r="F15" s="22">
        <f t="shared" si="0"/>
        <v>1</v>
      </c>
      <c r="G15" s="22">
        <f t="shared" si="0"/>
        <v>1</v>
      </c>
      <c r="H15" s="22">
        <f t="shared" si="0"/>
        <v>1</v>
      </c>
      <c r="I15" s="22">
        <f t="shared" si="0"/>
        <v>1</v>
      </c>
      <c r="J15" s="22">
        <f t="shared" si="0"/>
        <v>1</v>
      </c>
      <c r="K15" s="22">
        <f t="shared" si="0"/>
        <v>1</v>
      </c>
      <c r="L15" s="22">
        <f t="shared" si="0"/>
        <v>1</v>
      </c>
      <c r="M15" s="22">
        <f t="shared" si="0"/>
        <v>1</v>
      </c>
      <c r="N15" s="22">
        <f t="shared" si="0"/>
        <v>1</v>
      </c>
      <c r="O15" s="22">
        <f t="shared" si="0"/>
        <v>1</v>
      </c>
      <c r="P15" s="22">
        <f t="shared" si="0"/>
        <v>1</v>
      </c>
      <c r="Q15" s="22">
        <f t="shared" si="0"/>
        <v>1</v>
      </c>
      <c r="R15" s="22">
        <f t="shared" si="0"/>
        <v>1.0000000000000002</v>
      </c>
      <c r="S15" s="22">
        <f t="shared" si="0"/>
        <v>1</v>
      </c>
      <c r="T15" s="22">
        <f t="shared" si="0"/>
        <v>1</v>
      </c>
      <c r="U15" s="22">
        <f t="shared" si="0"/>
        <v>1</v>
      </c>
      <c r="V15" s="22">
        <f t="shared" si="0"/>
        <v>1</v>
      </c>
      <c r="W15" s="22">
        <f t="shared" si="0"/>
        <v>1</v>
      </c>
      <c r="X15" s="22">
        <f t="shared" si="0"/>
        <v>1</v>
      </c>
      <c r="Y15" s="22">
        <f t="shared" si="0"/>
        <v>1</v>
      </c>
      <c r="Z15" s="22">
        <f t="shared" si="0"/>
        <v>1</v>
      </c>
      <c r="AA15" s="22">
        <f t="shared" si="0"/>
        <v>1</v>
      </c>
      <c r="AB15" s="22">
        <f t="shared" si="0"/>
        <v>1</v>
      </c>
      <c r="AC15" s="22">
        <f t="shared" si="0"/>
        <v>1</v>
      </c>
      <c r="AD15" s="22">
        <f t="shared" si="0"/>
        <v>1</v>
      </c>
      <c r="AE15" s="22">
        <f t="shared" si="0"/>
        <v>1</v>
      </c>
      <c r="AF15" s="22">
        <f t="shared" si="0"/>
        <v>1</v>
      </c>
      <c r="AG15" s="22">
        <f t="shared" si="0"/>
        <v>0.99999999999999989</v>
      </c>
      <c r="AH15" s="22">
        <f t="shared" si="0"/>
        <v>1</v>
      </c>
    </row>
  </sheetData>
  <sheetProtection algorithmName="SHA-512" hashValue="HnZv9YRQHYjtUXrZet0a5HpSuqelap/kbhRt8/yrS5CYUa0/66syJgk8VNAgVA5yI0+lxTd/Z36O0BQXcjLFOw==" saltValue="6R+3DRZqknnZZqj3SrSdfw==" spinCount="100000" sheet="1" objects="1" scenarios="1"/>
  <mergeCells count="8">
    <mergeCell ref="P3:Z3"/>
    <mergeCell ref="AE3:AH3"/>
    <mergeCell ref="AA3:AD3"/>
    <mergeCell ref="A2:O2"/>
    <mergeCell ref="C3:D3"/>
    <mergeCell ref="E3:H3"/>
    <mergeCell ref="I3:K3"/>
    <mergeCell ref="L3:O3"/>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5:AH7 B11:AH11 C10:AH10 B13:AH13 B12:E12 H12:W12 B14:G14 I14:Y14 Y12:AF12 AB14:AH14 B9:AH9 B8:AB8 AD8:AH8 AH12"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H15"/>
  <sheetViews>
    <sheetView showGridLines="0" workbookViewId="0"/>
  </sheetViews>
  <sheetFormatPr defaultRowHeight="14.4" x14ac:dyDescent="0.3"/>
  <cols>
    <col min="1" max="1" width="26.88671875" customWidth="1"/>
    <col min="2" max="34" width="10.6640625" customWidth="1"/>
  </cols>
  <sheetData>
    <row r="1" spans="1:34" ht="21" x14ac:dyDescent="0.4">
      <c r="A1" s="21" t="str">
        <f>HYPERLINK("#Contents!A1","Return to Contents")</f>
        <v>Return to Contents</v>
      </c>
    </row>
    <row r="2" spans="1:34" ht="45" customHeight="1" x14ac:dyDescent="0.35">
      <c r="A2" s="73" t="s">
        <v>908</v>
      </c>
      <c r="B2" s="74"/>
      <c r="C2" s="74"/>
      <c r="D2" s="74"/>
      <c r="E2" s="74"/>
      <c r="F2" s="74"/>
      <c r="G2" s="74"/>
      <c r="H2" s="74"/>
      <c r="I2" s="74"/>
      <c r="J2" s="74"/>
      <c r="K2" s="74"/>
      <c r="L2" s="74"/>
      <c r="M2" s="74"/>
      <c r="N2" s="74"/>
      <c r="O2" s="74"/>
    </row>
    <row r="3" spans="1:34" ht="17.399999999999999" customHeight="1" x14ac:dyDescent="0.3">
      <c r="A3" s="1"/>
      <c r="B3" s="1"/>
      <c r="C3" s="69" t="s">
        <v>252</v>
      </c>
      <c r="D3" s="71"/>
      <c r="E3" s="69" t="s">
        <v>861</v>
      </c>
      <c r="F3" s="70"/>
      <c r="G3" s="70"/>
      <c r="H3" s="71"/>
      <c r="I3" s="72" t="s">
        <v>862</v>
      </c>
      <c r="J3" s="72"/>
      <c r="K3" s="72"/>
      <c r="L3" s="72" t="s">
        <v>887</v>
      </c>
      <c r="M3" s="72"/>
      <c r="N3" s="72" t="s">
        <v>253</v>
      </c>
      <c r="O3" s="72"/>
      <c r="P3" s="69" t="s">
        <v>888</v>
      </c>
      <c r="Q3" s="70"/>
      <c r="R3" s="70"/>
      <c r="S3" s="70"/>
      <c r="T3" s="70"/>
      <c r="U3" s="70"/>
      <c r="V3" s="70"/>
      <c r="W3" s="70"/>
      <c r="X3" s="70"/>
      <c r="Y3" s="70"/>
      <c r="Z3" s="71"/>
      <c r="AA3" s="69" t="s">
        <v>889</v>
      </c>
      <c r="AB3" s="70"/>
      <c r="AC3" s="70"/>
      <c r="AD3" s="70"/>
      <c r="AE3" s="69" t="s">
        <v>890</v>
      </c>
      <c r="AF3" s="70"/>
      <c r="AG3" s="70"/>
      <c r="AH3" s="70"/>
    </row>
    <row r="4" spans="1:34" ht="50.1" customHeight="1" x14ac:dyDescent="0.3">
      <c r="A4" s="2" t="s">
        <v>0</v>
      </c>
      <c r="B4" s="2" t="s">
        <v>1</v>
      </c>
      <c r="C4" s="2" t="s">
        <v>2</v>
      </c>
      <c r="D4" s="2" t="s">
        <v>3</v>
      </c>
      <c r="E4" s="2" t="s">
        <v>4</v>
      </c>
      <c r="F4" s="2" t="s">
        <v>5</v>
      </c>
      <c r="G4" s="2" t="s">
        <v>6</v>
      </c>
      <c r="H4" s="2" t="s">
        <v>7</v>
      </c>
      <c r="I4" s="2" t="s">
        <v>8</v>
      </c>
      <c r="J4" s="2" t="s">
        <v>9</v>
      </c>
      <c r="K4" s="2" t="s">
        <v>18</v>
      </c>
      <c r="L4" s="2" t="s">
        <v>863</v>
      </c>
      <c r="M4" s="2" t="s">
        <v>864</v>
      </c>
      <c r="N4" s="2" t="s">
        <v>865</v>
      </c>
      <c r="O4" s="2" t="s">
        <v>866</v>
      </c>
      <c r="P4" s="2" t="s">
        <v>11</v>
      </c>
      <c r="Q4" s="2" t="s">
        <v>877</v>
      </c>
      <c r="R4" s="2" t="s">
        <v>15</v>
      </c>
      <c r="S4" s="2" t="s">
        <v>14</v>
      </c>
      <c r="T4" s="2" t="s">
        <v>10</v>
      </c>
      <c r="U4" s="2" t="s">
        <v>12</v>
      </c>
      <c r="V4" s="2" t="s">
        <v>18</v>
      </c>
      <c r="W4" s="2" t="s">
        <v>867</v>
      </c>
      <c r="X4" s="2" t="s">
        <v>868</v>
      </c>
      <c r="Y4" s="2" t="s">
        <v>13</v>
      </c>
      <c r="Z4" s="2" t="s">
        <v>876</v>
      </c>
      <c r="AA4" s="2" t="s">
        <v>19</v>
      </c>
      <c r="AB4" s="2" t="s">
        <v>16</v>
      </c>
      <c r="AC4" s="2" t="s">
        <v>17</v>
      </c>
      <c r="AD4" s="2" t="s">
        <v>18</v>
      </c>
      <c r="AE4" s="2" t="s">
        <v>22</v>
      </c>
      <c r="AF4" s="2" t="s">
        <v>20</v>
      </c>
      <c r="AG4" s="2" t="s">
        <v>21</v>
      </c>
      <c r="AH4" s="2" t="s">
        <v>875</v>
      </c>
    </row>
    <row r="5" spans="1:34" ht="20.100000000000001" customHeight="1" x14ac:dyDescent="0.3">
      <c r="A5" s="6" t="s">
        <v>23</v>
      </c>
      <c r="B5" s="5" t="s">
        <v>24</v>
      </c>
      <c r="C5" s="5" t="s">
        <v>25</v>
      </c>
      <c r="D5" s="5" t="s">
        <v>26</v>
      </c>
      <c r="E5" s="5" t="s">
        <v>27</v>
      </c>
      <c r="F5" s="5" t="s">
        <v>28</v>
      </c>
      <c r="G5" s="5" t="s">
        <v>29</v>
      </c>
      <c r="H5" s="5" t="s">
        <v>30</v>
      </c>
      <c r="I5" s="5" t="s">
        <v>31</v>
      </c>
      <c r="J5" s="5" t="s">
        <v>32</v>
      </c>
      <c r="K5" s="5" t="s">
        <v>33</v>
      </c>
      <c r="L5" s="5" t="s">
        <v>34</v>
      </c>
      <c r="M5" s="5" t="s">
        <v>35</v>
      </c>
      <c r="N5" s="5" t="s">
        <v>36</v>
      </c>
      <c r="O5" s="5" t="s">
        <v>37</v>
      </c>
      <c r="P5" s="5" t="s">
        <v>39</v>
      </c>
      <c r="Q5" s="5" t="s">
        <v>46</v>
      </c>
      <c r="R5" s="5" t="s">
        <v>48</v>
      </c>
      <c r="S5" s="5" t="s">
        <v>45</v>
      </c>
      <c r="T5" s="5" t="s">
        <v>38</v>
      </c>
      <c r="U5" s="5" t="s">
        <v>40</v>
      </c>
      <c r="V5" s="5" t="s">
        <v>42</v>
      </c>
      <c r="W5" s="5" t="s">
        <v>43</v>
      </c>
      <c r="X5" s="5" t="s">
        <v>44</v>
      </c>
      <c r="Y5" s="5" t="s">
        <v>41</v>
      </c>
      <c r="Z5" s="5" t="s">
        <v>47</v>
      </c>
      <c r="AA5" s="5" t="s">
        <v>56</v>
      </c>
      <c r="AB5" s="5" t="s">
        <v>53</v>
      </c>
      <c r="AC5" s="5" t="s">
        <v>54</v>
      </c>
      <c r="AD5" s="5" t="s">
        <v>55</v>
      </c>
      <c r="AE5" s="5" t="s">
        <v>60</v>
      </c>
      <c r="AF5" s="5" t="s">
        <v>57</v>
      </c>
      <c r="AG5" s="5" t="s">
        <v>58</v>
      </c>
      <c r="AH5" s="5" t="s">
        <v>59</v>
      </c>
    </row>
    <row r="6" spans="1:34" ht="20.100000000000001" customHeight="1" x14ac:dyDescent="0.3">
      <c r="A6" s="3" t="s">
        <v>61</v>
      </c>
      <c r="B6" s="4" t="s">
        <v>573</v>
      </c>
      <c r="C6" s="4" t="s">
        <v>63</v>
      </c>
      <c r="D6" s="4" t="s">
        <v>64</v>
      </c>
      <c r="E6" s="4" t="s">
        <v>65</v>
      </c>
      <c r="F6" s="4" t="s">
        <v>66</v>
      </c>
      <c r="G6" s="4" t="s">
        <v>258</v>
      </c>
      <c r="H6" s="4" t="s">
        <v>259</v>
      </c>
      <c r="I6" s="4" t="s">
        <v>69</v>
      </c>
      <c r="J6" s="4" t="s">
        <v>270</v>
      </c>
      <c r="K6" s="4" t="s">
        <v>71</v>
      </c>
      <c r="L6" s="4" t="s">
        <v>72</v>
      </c>
      <c r="M6" s="4" t="s">
        <v>317</v>
      </c>
      <c r="N6" s="4" t="s">
        <v>74</v>
      </c>
      <c r="O6" s="4" t="s">
        <v>75</v>
      </c>
      <c r="P6" s="4" t="s">
        <v>318</v>
      </c>
      <c r="Q6" s="4" t="s">
        <v>84</v>
      </c>
      <c r="R6" s="4" t="s">
        <v>86</v>
      </c>
      <c r="S6" s="4" t="s">
        <v>83</v>
      </c>
      <c r="T6" s="4" t="s">
        <v>76</v>
      </c>
      <c r="U6" s="4" t="s">
        <v>244</v>
      </c>
      <c r="V6" s="4" t="s">
        <v>42</v>
      </c>
      <c r="W6" s="4" t="s">
        <v>81</v>
      </c>
      <c r="X6" s="4" t="s">
        <v>310</v>
      </c>
      <c r="Y6" s="4" t="s">
        <v>265</v>
      </c>
      <c r="Z6" s="4" t="s">
        <v>85</v>
      </c>
      <c r="AA6" s="4" t="s">
        <v>750</v>
      </c>
      <c r="AB6" s="4" t="s">
        <v>89</v>
      </c>
      <c r="AC6" s="4" t="s">
        <v>518</v>
      </c>
      <c r="AD6" s="4" t="s">
        <v>277</v>
      </c>
      <c r="AE6" s="4" t="s">
        <v>96</v>
      </c>
      <c r="AF6" s="4" t="s">
        <v>93</v>
      </c>
      <c r="AG6" s="4" t="s">
        <v>162</v>
      </c>
      <c r="AH6" s="4" t="s">
        <v>95</v>
      </c>
    </row>
    <row r="7" spans="1:34" ht="20.100000000000001" customHeight="1" x14ac:dyDescent="0.3">
      <c r="A7" s="6" t="s">
        <v>769</v>
      </c>
      <c r="B7" s="5" t="s">
        <v>770</v>
      </c>
      <c r="C7" s="5" t="s">
        <v>666</v>
      </c>
      <c r="D7" s="5" t="s">
        <v>771</v>
      </c>
      <c r="E7" s="5" t="s">
        <v>186</v>
      </c>
      <c r="F7" s="5" t="s">
        <v>772</v>
      </c>
      <c r="G7" s="5" t="s">
        <v>773</v>
      </c>
      <c r="H7" s="5" t="s">
        <v>631</v>
      </c>
      <c r="I7" s="5" t="s">
        <v>733</v>
      </c>
      <c r="J7" s="5" t="s">
        <v>663</v>
      </c>
      <c r="K7" s="5" t="s">
        <v>356</v>
      </c>
      <c r="L7" s="5" t="s">
        <v>774</v>
      </c>
      <c r="M7" s="5" t="s">
        <v>354</v>
      </c>
      <c r="N7" s="5" t="s">
        <v>775</v>
      </c>
      <c r="O7" s="5" t="s">
        <v>309</v>
      </c>
      <c r="P7" s="5" t="s">
        <v>642</v>
      </c>
      <c r="Q7" s="5" t="s">
        <v>755</v>
      </c>
      <c r="R7" s="5" t="s">
        <v>572</v>
      </c>
      <c r="S7" s="5" t="s">
        <v>188</v>
      </c>
      <c r="T7" s="5" t="s">
        <v>114</v>
      </c>
      <c r="U7" s="5" t="s">
        <v>200</v>
      </c>
      <c r="V7" s="5" t="s">
        <v>214</v>
      </c>
      <c r="W7" s="5" t="s">
        <v>91</v>
      </c>
      <c r="X7" s="5" t="s">
        <v>245</v>
      </c>
      <c r="Y7" s="5" t="s">
        <v>281</v>
      </c>
      <c r="Z7" s="5" t="s">
        <v>196</v>
      </c>
      <c r="AA7" s="5" t="s">
        <v>518</v>
      </c>
      <c r="AB7" s="5" t="s">
        <v>777</v>
      </c>
      <c r="AC7" s="5" t="s">
        <v>701</v>
      </c>
      <c r="AD7" s="5" t="s">
        <v>95</v>
      </c>
      <c r="AE7" s="5" t="s">
        <v>778</v>
      </c>
      <c r="AF7" s="5" t="s">
        <v>606</v>
      </c>
      <c r="AG7" s="5" t="s">
        <v>297</v>
      </c>
      <c r="AH7" s="5" t="s">
        <v>116</v>
      </c>
    </row>
    <row r="8" spans="1:34" ht="20.100000000000001" customHeight="1" x14ac:dyDescent="0.3">
      <c r="A8" s="3" t="s">
        <v>779</v>
      </c>
      <c r="B8" s="23" t="s">
        <v>407</v>
      </c>
      <c r="C8" s="23" t="s">
        <v>181</v>
      </c>
      <c r="D8" s="23" t="s">
        <v>341</v>
      </c>
      <c r="E8" s="23" t="s">
        <v>174</v>
      </c>
      <c r="F8" s="23" t="s">
        <v>133</v>
      </c>
      <c r="G8" s="23" t="s">
        <v>305</v>
      </c>
      <c r="H8" s="23" t="s">
        <v>133</v>
      </c>
      <c r="I8" s="23" t="s">
        <v>335</v>
      </c>
      <c r="J8" s="23" t="s">
        <v>127</v>
      </c>
      <c r="K8" s="23" t="s">
        <v>133</v>
      </c>
      <c r="L8" s="23" t="s">
        <v>345</v>
      </c>
      <c r="M8" s="23" t="s">
        <v>181</v>
      </c>
      <c r="N8" s="23" t="s">
        <v>175</v>
      </c>
      <c r="O8" s="23" t="s">
        <v>177</v>
      </c>
      <c r="P8" s="23" t="s">
        <v>178</v>
      </c>
      <c r="Q8" s="23" t="s">
        <v>127</v>
      </c>
      <c r="R8" s="23" t="s">
        <v>466</v>
      </c>
      <c r="S8" s="23" t="s">
        <v>127</v>
      </c>
      <c r="T8" s="23" t="s">
        <v>337</v>
      </c>
      <c r="U8" s="23" t="s">
        <v>139</v>
      </c>
      <c r="V8" s="23" t="s">
        <v>229</v>
      </c>
      <c r="W8" s="23" t="s">
        <v>441</v>
      </c>
      <c r="X8" s="23" t="s">
        <v>347</v>
      </c>
      <c r="Y8" s="23" t="s">
        <v>132</v>
      </c>
      <c r="Z8" s="23" t="s">
        <v>407</v>
      </c>
      <c r="AA8" s="23" t="s">
        <v>176</v>
      </c>
      <c r="AB8" s="23" t="s">
        <v>127</v>
      </c>
      <c r="AC8" s="23" t="s">
        <v>407</v>
      </c>
      <c r="AD8" s="23" t="s">
        <v>129</v>
      </c>
      <c r="AE8" s="23" t="s">
        <v>181</v>
      </c>
      <c r="AF8" s="23" t="s">
        <v>176</v>
      </c>
      <c r="AG8" s="23" t="s">
        <v>133</v>
      </c>
      <c r="AH8" s="23" t="s">
        <v>211</v>
      </c>
    </row>
    <row r="9" spans="1:34" ht="20.100000000000001" customHeight="1" x14ac:dyDescent="0.3">
      <c r="A9" s="6" t="s">
        <v>780</v>
      </c>
      <c r="B9" s="5" t="s">
        <v>781</v>
      </c>
      <c r="C9" s="5" t="s">
        <v>165</v>
      </c>
      <c r="D9" s="5" t="s">
        <v>39</v>
      </c>
      <c r="E9" s="5" t="s">
        <v>103</v>
      </c>
      <c r="F9" s="5" t="s">
        <v>461</v>
      </c>
      <c r="G9" s="5" t="s">
        <v>184</v>
      </c>
      <c r="H9" s="5" t="s">
        <v>300</v>
      </c>
      <c r="I9" s="5" t="s">
        <v>224</v>
      </c>
      <c r="J9" s="5" t="s">
        <v>782</v>
      </c>
      <c r="K9" s="5" t="s">
        <v>265</v>
      </c>
      <c r="L9" s="5" t="s">
        <v>783</v>
      </c>
      <c r="M9" s="5" t="s">
        <v>286</v>
      </c>
      <c r="N9" s="5" t="s">
        <v>591</v>
      </c>
      <c r="O9" s="5" t="s">
        <v>189</v>
      </c>
      <c r="P9" s="5" t="s">
        <v>604</v>
      </c>
      <c r="Q9" s="5" t="s">
        <v>241</v>
      </c>
      <c r="R9" s="5" t="s">
        <v>220</v>
      </c>
      <c r="S9" s="5" t="s">
        <v>199</v>
      </c>
      <c r="T9" s="5" t="s">
        <v>232</v>
      </c>
      <c r="U9" s="5" t="s">
        <v>59</v>
      </c>
      <c r="V9" s="5" t="s">
        <v>198</v>
      </c>
      <c r="W9" s="5" t="s">
        <v>115</v>
      </c>
      <c r="X9" s="5" t="s">
        <v>168</v>
      </c>
      <c r="Y9" s="5" t="s">
        <v>307</v>
      </c>
      <c r="Z9" s="5" t="s">
        <v>161</v>
      </c>
      <c r="AA9" s="5" t="s">
        <v>648</v>
      </c>
      <c r="AB9" s="5" t="s">
        <v>494</v>
      </c>
      <c r="AC9" s="5" t="s">
        <v>153</v>
      </c>
      <c r="AD9" s="5" t="s">
        <v>197</v>
      </c>
      <c r="AE9" s="5" t="s">
        <v>328</v>
      </c>
      <c r="AF9" s="5" t="s">
        <v>360</v>
      </c>
      <c r="AG9" s="5" t="s">
        <v>249</v>
      </c>
      <c r="AH9" s="5" t="s">
        <v>113</v>
      </c>
    </row>
    <row r="10" spans="1:34" ht="20.100000000000001" customHeight="1" x14ac:dyDescent="0.3">
      <c r="A10" s="3" t="s">
        <v>784</v>
      </c>
      <c r="B10" s="23" t="s">
        <v>126</v>
      </c>
      <c r="C10" s="23" t="s">
        <v>126</v>
      </c>
      <c r="D10" s="23" t="s">
        <v>124</v>
      </c>
      <c r="E10" s="23" t="s">
        <v>175</v>
      </c>
      <c r="F10" s="23" t="s">
        <v>123</v>
      </c>
      <c r="G10" s="23" t="s">
        <v>173</v>
      </c>
      <c r="H10" s="23" t="s">
        <v>128</v>
      </c>
      <c r="I10" s="23" t="s">
        <v>128</v>
      </c>
      <c r="J10" s="23" t="s">
        <v>132</v>
      </c>
      <c r="K10" s="23" t="s">
        <v>131</v>
      </c>
      <c r="L10" s="23" t="s">
        <v>126</v>
      </c>
      <c r="M10" s="23" t="s">
        <v>138</v>
      </c>
      <c r="N10" s="23" t="s">
        <v>124</v>
      </c>
      <c r="O10" s="23" t="s">
        <v>124</v>
      </c>
      <c r="P10" s="23" t="s">
        <v>132</v>
      </c>
      <c r="Q10" s="23" t="s">
        <v>173</v>
      </c>
      <c r="R10" s="23" t="s">
        <v>131</v>
      </c>
      <c r="S10" s="23" t="s">
        <v>228</v>
      </c>
      <c r="T10" s="23" t="s">
        <v>141</v>
      </c>
      <c r="U10" s="23" t="s">
        <v>138</v>
      </c>
      <c r="V10" s="23" t="s">
        <v>139</v>
      </c>
      <c r="W10" s="23" t="s">
        <v>172</v>
      </c>
      <c r="X10" s="23" t="s">
        <v>129</v>
      </c>
      <c r="Y10" s="23" t="s">
        <v>180</v>
      </c>
      <c r="Z10" s="23" t="s">
        <v>129</v>
      </c>
      <c r="AA10" s="23" t="s">
        <v>123</v>
      </c>
      <c r="AB10" s="23" t="s">
        <v>137</v>
      </c>
      <c r="AC10" s="23" t="s">
        <v>124</v>
      </c>
      <c r="AD10" s="23" t="s">
        <v>170</v>
      </c>
      <c r="AE10" s="23" t="s">
        <v>173</v>
      </c>
      <c r="AF10" s="23" t="s">
        <v>313</v>
      </c>
      <c r="AG10" s="23" t="s">
        <v>288</v>
      </c>
      <c r="AH10" s="23" t="s">
        <v>174</v>
      </c>
    </row>
    <row r="11" spans="1:34" ht="20.100000000000001" customHeight="1" x14ac:dyDescent="0.3">
      <c r="A11" s="6" t="s">
        <v>785</v>
      </c>
      <c r="B11" s="5" t="s">
        <v>786</v>
      </c>
      <c r="C11" s="5" t="s">
        <v>631</v>
      </c>
      <c r="D11" s="5" t="s">
        <v>491</v>
      </c>
      <c r="E11" s="5" t="s">
        <v>307</v>
      </c>
      <c r="F11" s="5" t="s">
        <v>155</v>
      </c>
      <c r="G11" s="5" t="s">
        <v>94</v>
      </c>
      <c r="H11" s="5" t="s">
        <v>120</v>
      </c>
      <c r="I11" s="5" t="s">
        <v>321</v>
      </c>
      <c r="J11" s="5" t="s">
        <v>289</v>
      </c>
      <c r="K11" s="5" t="s">
        <v>106</v>
      </c>
      <c r="L11" s="5" t="s">
        <v>515</v>
      </c>
      <c r="M11" s="5" t="s">
        <v>237</v>
      </c>
      <c r="N11" s="5" t="s">
        <v>191</v>
      </c>
      <c r="O11" s="5" t="s">
        <v>249</v>
      </c>
      <c r="P11" s="5" t="s">
        <v>248</v>
      </c>
      <c r="Q11" s="5" t="s">
        <v>162</v>
      </c>
      <c r="R11" s="5" t="s">
        <v>248</v>
      </c>
      <c r="S11" s="5" t="s">
        <v>44</v>
      </c>
      <c r="T11" s="5" t="s">
        <v>281</v>
      </c>
      <c r="U11" s="5" t="s">
        <v>197</v>
      </c>
      <c r="V11" s="5" t="s">
        <v>115</v>
      </c>
      <c r="W11" s="5" t="s">
        <v>95</v>
      </c>
      <c r="X11" s="5" t="s">
        <v>221</v>
      </c>
      <c r="Y11" s="5" t="s">
        <v>198</v>
      </c>
      <c r="Z11" s="5" t="s">
        <v>108</v>
      </c>
      <c r="AA11" s="5" t="s">
        <v>40</v>
      </c>
      <c r="AB11" s="5" t="s">
        <v>542</v>
      </c>
      <c r="AC11" s="5" t="s">
        <v>222</v>
      </c>
      <c r="AD11" s="5" t="s">
        <v>221</v>
      </c>
      <c r="AE11" s="5" t="s">
        <v>527</v>
      </c>
      <c r="AF11" s="5" t="s">
        <v>217</v>
      </c>
      <c r="AG11" s="5" t="s">
        <v>198</v>
      </c>
      <c r="AH11" s="5" t="s">
        <v>118</v>
      </c>
    </row>
    <row r="12" spans="1:34" ht="20.100000000000001" customHeight="1" x14ac:dyDescent="0.3">
      <c r="A12" s="3" t="s">
        <v>787</v>
      </c>
      <c r="B12" s="23" t="s">
        <v>228</v>
      </c>
      <c r="C12" s="23" t="s">
        <v>146</v>
      </c>
      <c r="D12" s="23" t="s">
        <v>171</v>
      </c>
      <c r="E12" s="23" t="s">
        <v>128</v>
      </c>
      <c r="F12" s="23" t="s">
        <v>130</v>
      </c>
      <c r="G12" s="23" t="s">
        <v>228</v>
      </c>
      <c r="H12" s="23" t="s">
        <v>146</v>
      </c>
      <c r="I12" s="23" t="s">
        <v>146</v>
      </c>
      <c r="J12" s="23" t="s">
        <v>171</v>
      </c>
      <c r="K12" s="23" t="s">
        <v>228</v>
      </c>
      <c r="L12" s="23" t="s">
        <v>130</v>
      </c>
      <c r="M12" s="23" t="s">
        <v>173</v>
      </c>
      <c r="N12" s="23" t="s">
        <v>128</v>
      </c>
      <c r="O12" s="23" t="s">
        <v>141</v>
      </c>
      <c r="P12" s="23" t="s">
        <v>134</v>
      </c>
      <c r="Q12" s="23" t="s">
        <v>170</v>
      </c>
      <c r="R12" s="23" t="s">
        <v>173</v>
      </c>
      <c r="S12" s="23" t="s">
        <v>126</v>
      </c>
      <c r="T12" s="23" t="s">
        <v>146</v>
      </c>
      <c r="U12" s="23" t="s">
        <v>142</v>
      </c>
      <c r="V12" s="23" t="s">
        <v>142</v>
      </c>
      <c r="W12" s="23" t="s">
        <v>137</v>
      </c>
      <c r="X12" s="23" t="s">
        <v>134</v>
      </c>
      <c r="Y12" s="23" t="s">
        <v>146</v>
      </c>
      <c r="Z12" s="23" t="s">
        <v>140</v>
      </c>
      <c r="AA12" s="23" t="s">
        <v>147</v>
      </c>
      <c r="AB12" s="23" t="s">
        <v>173</v>
      </c>
      <c r="AC12" s="23" t="s">
        <v>173</v>
      </c>
      <c r="AD12" s="23" t="s">
        <v>125</v>
      </c>
      <c r="AE12" s="23" t="s">
        <v>137</v>
      </c>
      <c r="AF12" s="23" t="s">
        <v>142</v>
      </c>
      <c r="AG12" s="23" t="s">
        <v>136</v>
      </c>
      <c r="AH12" s="23" t="s">
        <v>407</v>
      </c>
    </row>
    <row r="13" spans="1:34" ht="20.100000000000001" customHeight="1" x14ac:dyDescent="0.3">
      <c r="A13" s="6" t="s">
        <v>873</v>
      </c>
      <c r="B13" s="5" t="s">
        <v>39</v>
      </c>
      <c r="C13" s="5" t="s">
        <v>427</v>
      </c>
      <c r="D13" s="5" t="s">
        <v>233</v>
      </c>
      <c r="E13" s="5" t="s">
        <v>197</v>
      </c>
      <c r="F13" s="5" t="s">
        <v>82</v>
      </c>
      <c r="G13" s="5" t="s">
        <v>362</v>
      </c>
      <c r="H13" s="5" t="s">
        <v>381</v>
      </c>
      <c r="I13" s="5" t="s">
        <v>203</v>
      </c>
      <c r="J13" s="5" t="s">
        <v>365</v>
      </c>
      <c r="K13" s="5" t="s">
        <v>246</v>
      </c>
      <c r="L13" s="5" t="s">
        <v>301</v>
      </c>
      <c r="M13" s="5" t="s">
        <v>85</v>
      </c>
      <c r="N13" s="5" t="s">
        <v>55</v>
      </c>
      <c r="O13" s="5" t="s">
        <v>239</v>
      </c>
      <c r="P13" s="5" t="s">
        <v>304</v>
      </c>
      <c r="Q13" s="5" t="s">
        <v>504</v>
      </c>
      <c r="R13" s="5" t="s">
        <v>113</v>
      </c>
      <c r="S13" s="5" t="s">
        <v>78</v>
      </c>
      <c r="T13" s="5" t="s">
        <v>159</v>
      </c>
      <c r="U13" s="5" t="s">
        <v>163</v>
      </c>
      <c r="V13" s="5" t="s">
        <v>115</v>
      </c>
      <c r="W13" s="5" t="s">
        <v>160</v>
      </c>
      <c r="X13" s="5" t="s">
        <v>108</v>
      </c>
      <c r="Y13" s="5" t="s">
        <v>221</v>
      </c>
      <c r="Z13" s="5" t="s">
        <v>109</v>
      </c>
      <c r="AA13" s="5" t="s">
        <v>285</v>
      </c>
      <c r="AB13" s="5" t="s">
        <v>414</v>
      </c>
      <c r="AC13" s="5" t="s">
        <v>304</v>
      </c>
      <c r="AD13" s="5" t="s">
        <v>160</v>
      </c>
      <c r="AE13" s="5" t="s">
        <v>639</v>
      </c>
      <c r="AF13" s="5" t="s">
        <v>297</v>
      </c>
      <c r="AG13" s="5" t="s">
        <v>202</v>
      </c>
      <c r="AH13" s="5" t="s">
        <v>160</v>
      </c>
    </row>
    <row r="14" spans="1:34" ht="20.100000000000001" customHeight="1" x14ac:dyDescent="0.3">
      <c r="A14" s="3" t="s">
        <v>874</v>
      </c>
      <c r="B14" s="23" t="s">
        <v>147</v>
      </c>
      <c r="C14" s="23">
        <v>0.16</v>
      </c>
      <c r="D14" s="23" t="s">
        <v>208</v>
      </c>
      <c r="E14" s="23" t="s">
        <v>140</v>
      </c>
      <c r="F14" s="23" t="s">
        <v>207</v>
      </c>
      <c r="G14" s="23" t="s">
        <v>141</v>
      </c>
      <c r="H14" s="23" t="s">
        <v>130</v>
      </c>
      <c r="I14" s="23">
        <v>0.09</v>
      </c>
      <c r="J14" s="23" t="s">
        <v>172</v>
      </c>
      <c r="K14" s="23">
        <v>0.15</v>
      </c>
      <c r="L14" s="23" t="s">
        <v>142</v>
      </c>
      <c r="M14" s="23" t="s">
        <v>172</v>
      </c>
      <c r="N14" s="23">
        <v>0.12</v>
      </c>
      <c r="O14" s="23">
        <v>0.2</v>
      </c>
      <c r="P14" s="23">
        <v>0.09</v>
      </c>
      <c r="Q14" s="23">
        <v>0.18</v>
      </c>
      <c r="R14" s="23" t="s">
        <v>143</v>
      </c>
      <c r="S14" s="23" t="s">
        <v>146</v>
      </c>
      <c r="T14" s="23" t="s">
        <v>228</v>
      </c>
      <c r="U14" s="23" t="s">
        <v>128</v>
      </c>
      <c r="V14" s="23" t="s">
        <v>134</v>
      </c>
      <c r="W14" s="23" t="s">
        <v>179</v>
      </c>
      <c r="X14" s="23">
        <v>0.02</v>
      </c>
      <c r="Y14" s="23" t="s">
        <v>209</v>
      </c>
      <c r="Z14" s="23" t="s">
        <v>228</v>
      </c>
      <c r="AA14" s="23">
        <v>0.08</v>
      </c>
      <c r="AB14" s="23" t="s">
        <v>146</v>
      </c>
      <c r="AC14" s="23">
        <v>0.1</v>
      </c>
      <c r="AD14" s="23" t="s">
        <v>134</v>
      </c>
      <c r="AE14" s="23" t="s">
        <v>171</v>
      </c>
      <c r="AF14" s="23" t="s">
        <v>209</v>
      </c>
      <c r="AG14" s="23">
        <v>0.11</v>
      </c>
      <c r="AH14" s="23">
        <v>0.17</v>
      </c>
    </row>
    <row r="15" spans="1:34" x14ac:dyDescent="0.3">
      <c r="B15" s="22">
        <f>((B8)+(B10)+(B12)+(B14))</f>
        <v>0.99999999999999989</v>
      </c>
      <c r="C15" s="22">
        <f t="shared" ref="C15:AH15" si="0">((C8)+(C10)+(C12)+(C14))</f>
        <v>1</v>
      </c>
      <c r="D15" s="22">
        <f t="shared" si="0"/>
        <v>1</v>
      </c>
      <c r="E15" s="22">
        <f t="shared" si="0"/>
        <v>1</v>
      </c>
      <c r="F15" s="22">
        <f t="shared" si="0"/>
        <v>1</v>
      </c>
      <c r="G15" s="22">
        <f t="shared" si="0"/>
        <v>1</v>
      </c>
      <c r="H15" s="22">
        <f t="shared" si="0"/>
        <v>1</v>
      </c>
      <c r="I15" s="22">
        <f t="shared" si="0"/>
        <v>0.99999999999999989</v>
      </c>
      <c r="J15" s="22">
        <f t="shared" si="0"/>
        <v>1</v>
      </c>
      <c r="K15" s="22">
        <f t="shared" si="0"/>
        <v>1</v>
      </c>
      <c r="L15" s="22">
        <f t="shared" si="0"/>
        <v>1</v>
      </c>
      <c r="M15" s="22">
        <f t="shared" si="0"/>
        <v>1</v>
      </c>
      <c r="N15" s="22">
        <f t="shared" si="0"/>
        <v>0.99999999999999989</v>
      </c>
      <c r="O15" s="22">
        <f t="shared" si="0"/>
        <v>1</v>
      </c>
      <c r="P15" s="22">
        <f t="shared" si="0"/>
        <v>1</v>
      </c>
      <c r="Q15" s="22">
        <f t="shared" si="0"/>
        <v>1</v>
      </c>
      <c r="R15" s="22">
        <f t="shared" si="0"/>
        <v>1</v>
      </c>
      <c r="S15" s="22">
        <f t="shared" si="0"/>
        <v>1</v>
      </c>
      <c r="T15" s="22">
        <f t="shared" si="0"/>
        <v>1</v>
      </c>
      <c r="U15" s="22">
        <f t="shared" si="0"/>
        <v>1</v>
      </c>
      <c r="V15" s="22">
        <f t="shared" si="0"/>
        <v>1</v>
      </c>
      <c r="W15" s="22">
        <f t="shared" si="0"/>
        <v>1</v>
      </c>
      <c r="X15" s="22">
        <f t="shared" si="0"/>
        <v>1</v>
      </c>
      <c r="Y15" s="22">
        <f t="shared" si="0"/>
        <v>1</v>
      </c>
      <c r="Z15" s="22">
        <f t="shared" si="0"/>
        <v>1</v>
      </c>
      <c r="AA15" s="22">
        <f t="shared" si="0"/>
        <v>1</v>
      </c>
      <c r="AB15" s="22">
        <f t="shared" si="0"/>
        <v>1</v>
      </c>
      <c r="AC15" s="22">
        <f t="shared" si="0"/>
        <v>0.99999999999999989</v>
      </c>
      <c r="AD15" s="22">
        <f t="shared" si="0"/>
        <v>0.99999999999999989</v>
      </c>
      <c r="AE15" s="22">
        <f t="shared" si="0"/>
        <v>1</v>
      </c>
      <c r="AF15" s="22">
        <f t="shared" si="0"/>
        <v>1</v>
      </c>
      <c r="AG15" s="22">
        <f t="shared" si="0"/>
        <v>1</v>
      </c>
      <c r="AH15" s="22">
        <f t="shared" si="0"/>
        <v>1</v>
      </c>
    </row>
  </sheetData>
  <sheetProtection algorithmName="SHA-512" hashValue="JXKoR/VkfvweHIjYZkV0wvrU47jDQI8sCcRZZEK2J+FWAPW3Df5lJVJl+tAcf+O89vCXJ2tYj6MNNdOdbHelDA==" saltValue="r6qsJylz20Wr3F5MD8zMWw==" spinCount="100000" sheet="1" objects="1" scenarios="1"/>
  <mergeCells count="8">
    <mergeCell ref="P3:Z3"/>
    <mergeCell ref="AE3:AH3"/>
    <mergeCell ref="AA3:AD3"/>
    <mergeCell ref="A2:O2"/>
    <mergeCell ref="C3:D3"/>
    <mergeCell ref="E3:H3"/>
    <mergeCell ref="I3:K3"/>
    <mergeCell ref="L3:O3"/>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5:AH13 B14 D14:H14 J14 L14:M14 R14:W14 Y14:Z14 AB14 AD14:AF14"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H15"/>
  <sheetViews>
    <sheetView showGridLines="0" workbookViewId="0"/>
  </sheetViews>
  <sheetFormatPr defaultRowHeight="14.4" x14ac:dyDescent="0.3"/>
  <cols>
    <col min="1" max="1" width="26.88671875" customWidth="1"/>
    <col min="2" max="34" width="10.6640625" customWidth="1"/>
  </cols>
  <sheetData>
    <row r="1" spans="1:34" ht="21" x14ac:dyDescent="0.4">
      <c r="A1" s="21" t="str">
        <f>HYPERLINK("#Contents!A1","Return to Contents")</f>
        <v>Return to Contents</v>
      </c>
    </row>
    <row r="2" spans="1:34" ht="65.400000000000006" customHeight="1" x14ac:dyDescent="0.35">
      <c r="A2" s="68" t="s">
        <v>907</v>
      </c>
      <c r="B2" s="68"/>
      <c r="C2" s="68"/>
      <c r="D2" s="68"/>
      <c r="E2" s="68"/>
      <c r="F2" s="68"/>
      <c r="G2" s="68"/>
      <c r="H2" s="68"/>
      <c r="I2" s="68"/>
      <c r="J2" s="68"/>
      <c r="K2" s="68"/>
      <c r="L2" s="68"/>
      <c r="M2" s="68"/>
      <c r="N2" s="39"/>
      <c r="O2" s="39"/>
    </row>
    <row r="3" spans="1:34" ht="14.4" customHeight="1" x14ac:dyDescent="0.3">
      <c r="A3" s="1"/>
      <c r="B3" s="1"/>
      <c r="C3" s="69" t="s">
        <v>252</v>
      </c>
      <c r="D3" s="71"/>
      <c r="E3" s="69" t="s">
        <v>861</v>
      </c>
      <c r="F3" s="70"/>
      <c r="G3" s="70"/>
      <c r="H3" s="71"/>
      <c r="I3" s="72" t="s">
        <v>862</v>
      </c>
      <c r="J3" s="72"/>
      <c r="K3" s="72"/>
      <c r="L3" s="72" t="s">
        <v>887</v>
      </c>
      <c r="M3" s="72"/>
      <c r="N3" s="72" t="s">
        <v>253</v>
      </c>
      <c r="O3" s="72"/>
      <c r="P3" s="69" t="s">
        <v>888</v>
      </c>
      <c r="Q3" s="70"/>
      <c r="R3" s="70"/>
      <c r="S3" s="70"/>
      <c r="T3" s="70"/>
      <c r="U3" s="70"/>
      <c r="V3" s="70"/>
      <c r="W3" s="70"/>
      <c r="X3" s="70"/>
      <c r="Y3" s="70"/>
      <c r="Z3" s="71"/>
      <c r="AA3" s="69" t="s">
        <v>889</v>
      </c>
      <c r="AB3" s="70"/>
      <c r="AC3" s="70"/>
      <c r="AD3" s="70"/>
      <c r="AE3" s="69" t="s">
        <v>890</v>
      </c>
      <c r="AF3" s="70"/>
      <c r="AG3" s="70"/>
      <c r="AH3" s="70"/>
    </row>
    <row r="4" spans="1:34" ht="50.1" customHeight="1" x14ac:dyDescent="0.3">
      <c r="A4" s="2" t="s">
        <v>0</v>
      </c>
      <c r="B4" s="2" t="s">
        <v>1</v>
      </c>
      <c r="C4" s="2" t="s">
        <v>2</v>
      </c>
      <c r="D4" s="2" t="s">
        <v>3</v>
      </c>
      <c r="E4" s="2" t="s">
        <v>4</v>
      </c>
      <c r="F4" s="2" t="s">
        <v>5</v>
      </c>
      <c r="G4" s="2" t="s">
        <v>6</v>
      </c>
      <c r="H4" s="2" t="s">
        <v>7</v>
      </c>
      <c r="I4" s="2" t="s">
        <v>8</v>
      </c>
      <c r="J4" s="2" t="s">
        <v>9</v>
      </c>
      <c r="K4" s="2" t="s">
        <v>18</v>
      </c>
      <c r="L4" s="2" t="s">
        <v>863</v>
      </c>
      <c r="M4" s="2" t="s">
        <v>864</v>
      </c>
      <c r="N4" s="2" t="s">
        <v>865</v>
      </c>
      <c r="O4" s="2" t="s">
        <v>866</v>
      </c>
      <c r="P4" s="2" t="s">
        <v>11</v>
      </c>
      <c r="Q4" s="2" t="s">
        <v>877</v>
      </c>
      <c r="R4" s="2" t="s">
        <v>15</v>
      </c>
      <c r="S4" s="2" t="s">
        <v>14</v>
      </c>
      <c r="T4" s="2" t="s">
        <v>10</v>
      </c>
      <c r="U4" s="2" t="s">
        <v>12</v>
      </c>
      <c r="V4" s="2" t="s">
        <v>18</v>
      </c>
      <c r="W4" s="2" t="s">
        <v>867</v>
      </c>
      <c r="X4" s="2" t="s">
        <v>868</v>
      </c>
      <c r="Y4" s="2" t="s">
        <v>13</v>
      </c>
      <c r="Z4" s="2" t="s">
        <v>876</v>
      </c>
      <c r="AA4" s="2" t="s">
        <v>19</v>
      </c>
      <c r="AB4" s="2" t="s">
        <v>16</v>
      </c>
      <c r="AC4" s="2" t="s">
        <v>17</v>
      </c>
      <c r="AD4" s="2" t="s">
        <v>18</v>
      </c>
      <c r="AE4" s="2" t="s">
        <v>22</v>
      </c>
      <c r="AF4" s="2" t="s">
        <v>20</v>
      </c>
      <c r="AG4" s="2" t="s">
        <v>21</v>
      </c>
      <c r="AH4" s="2" t="s">
        <v>875</v>
      </c>
    </row>
    <row r="5" spans="1:34" ht="20.100000000000001" customHeight="1" x14ac:dyDescent="0.3">
      <c r="A5" s="6" t="s">
        <v>23</v>
      </c>
      <c r="B5" s="5" t="s">
        <v>24</v>
      </c>
      <c r="C5" s="5" t="s">
        <v>25</v>
      </c>
      <c r="D5" s="5" t="s">
        <v>26</v>
      </c>
      <c r="E5" s="5" t="s">
        <v>27</v>
      </c>
      <c r="F5" s="5" t="s">
        <v>28</v>
      </c>
      <c r="G5" s="5" t="s">
        <v>29</v>
      </c>
      <c r="H5" s="5" t="s">
        <v>30</v>
      </c>
      <c r="I5" s="5" t="s">
        <v>31</v>
      </c>
      <c r="J5" s="5" t="s">
        <v>32</v>
      </c>
      <c r="K5" s="5" t="s">
        <v>33</v>
      </c>
      <c r="L5" s="5" t="s">
        <v>34</v>
      </c>
      <c r="M5" s="5" t="s">
        <v>35</v>
      </c>
      <c r="N5" s="5" t="s">
        <v>36</v>
      </c>
      <c r="O5" s="5" t="s">
        <v>37</v>
      </c>
      <c r="P5" s="5" t="s">
        <v>39</v>
      </c>
      <c r="Q5" s="5" t="s">
        <v>46</v>
      </c>
      <c r="R5" s="5" t="s">
        <v>48</v>
      </c>
      <c r="S5" s="5" t="s">
        <v>45</v>
      </c>
      <c r="T5" s="5" t="s">
        <v>38</v>
      </c>
      <c r="U5" s="5" t="s">
        <v>40</v>
      </c>
      <c r="V5" s="5" t="s">
        <v>42</v>
      </c>
      <c r="W5" s="5" t="s">
        <v>43</v>
      </c>
      <c r="X5" s="5" t="s">
        <v>44</v>
      </c>
      <c r="Y5" s="5" t="s">
        <v>41</v>
      </c>
      <c r="Z5" s="5" t="s">
        <v>47</v>
      </c>
      <c r="AA5" s="5" t="s">
        <v>56</v>
      </c>
      <c r="AB5" s="5" t="s">
        <v>53</v>
      </c>
      <c r="AC5" s="5" t="s">
        <v>54</v>
      </c>
      <c r="AD5" s="5" t="s">
        <v>55</v>
      </c>
      <c r="AE5" s="5" t="s">
        <v>60</v>
      </c>
      <c r="AF5" s="5" t="s">
        <v>57</v>
      </c>
      <c r="AG5" s="5" t="s">
        <v>58</v>
      </c>
      <c r="AH5" s="5" t="s">
        <v>59</v>
      </c>
    </row>
    <row r="6" spans="1:34" ht="20.100000000000001" customHeight="1" x14ac:dyDescent="0.3">
      <c r="A6" s="3" t="s">
        <v>61</v>
      </c>
      <c r="B6" s="4" t="s">
        <v>62</v>
      </c>
      <c r="C6" s="4" t="s">
        <v>255</v>
      </c>
      <c r="D6" s="4" t="s">
        <v>64</v>
      </c>
      <c r="E6" s="4" t="s">
        <v>65</v>
      </c>
      <c r="F6" s="4" t="s">
        <v>314</v>
      </c>
      <c r="G6" s="4" t="s">
        <v>67</v>
      </c>
      <c r="H6" s="4" t="s">
        <v>259</v>
      </c>
      <c r="I6" s="4" t="s">
        <v>260</v>
      </c>
      <c r="J6" s="4" t="s">
        <v>70</v>
      </c>
      <c r="K6" s="4" t="s">
        <v>71</v>
      </c>
      <c r="L6" s="4" t="s">
        <v>72</v>
      </c>
      <c r="M6" s="4" t="s">
        <v>317</v>
      </c>
      <c r="N6" s="4" t="s">
        <v>263</v>
      </c>
      <c r="O6" s="4" t="s">
        <v>471</v>
      </c>
      <c r="P6" s="4" t="s">
        <v>77</v>
      </c>
      <c r="Q6" s="4" t="s">
        <v>319</v>
      </c>
      <c r="R6" s="4" t="s">
        <v>320</v>
      </c>
      <c r="S6" s="4" t="s">
        <v>267</v>
      </c>
      <c r="T6" s="4" t="s">
        <v>76</v>
      </c>
      <c r="U6" s="4" t="s">
        <v>78</v>
      </c>
      <c r="V6" s="4" t="s">
        <v>42</v>
      </c>
      <c r="W6" s="4" t="s">
        <v>81</v>
      </c>
      <c r="X6" s="4" t="s">
        <v>310</v>
      </c>
      <c r="Y6" s="4" t="s">
        <v>191</v>
      </c>
      <c r="Z6" s="4" t="s">
        <v>85</v>
      </c>
      <c r="AA6" s="4" t="s">
        <v>92</v>
      </c>
      <c r="AB6" s="4" t="s">
        <v>323</v>
      </c>
      <c r="AC6" s="4" t="s">
        <v>518</v>
      </c>
      <c r="AD6" s="4" t="s">
        <v>91</v>
      </c>
      <c r="AE6" s="4" t="s">
        <v>96</v>
      </c>
      <c r="AF6" s="4" t="s">
        <v>271</v>
      </c>
      <c r="AG6" s="4" t="s">
        <v>94</v>
      </c>
      <c r="AH6" s="4" t="s">
        <v>163</v>
      </c>
    </row>
    <row r="7" spans="1:34" ht="20.100000000000001" customHeight="1" x14ac:dyDescent="0.3">
      <c r="A7" s="6" t="s">
        <v>780</v>
      </c>
      <c r="B7" s="5" t="s">
        <v>788</v>
      </c>
      <c r="C7" s="5" t="s">
        <v>789</v>
      </c>
      <c r="D7" s="5" t="s">
        <v>790</v>
      </c>
      <c r="E7" s="5" t="s">
        <v>241</v>
      </c>
      <c r="F7" s="5" t="s">
        <v>791</v>
      </c>
      <c r="G7" s="5" t="s">
        <v>182</v>
      </c>
      <c r="H7" s="5" t="s">
        <v>776</v>
      </c>
      <c r="I7" s="5" t="s">
        <v>476</v>
      </c>
      <c r="J7" s="5" t="s">
        <v>90</v>
      </c>
      <c r="K7" s="5" t="s">
        <v>350</v>
      </c>
      <c r="L7" s="5" t="s">
        <v>792</v>
      </c>
      <c r="M7" s="5" t="s">
        <v>153</v>
      </c>
      <c r="N7" s="5" t="s">
        <v>105</v>
      </c>
      <c r="O7" s="5" t="s">
        <v>120</v>
      </c>
      <c r="P7" s="5" t="s">
        <v>793</v>
      </c>
      <c r="Q7" s="5" t="s">
        <v>91</v>
      </c>
      <c r="R7" s="5" t="s">
        <v>192</v>
      </c>
      <c r="S7" s="5" t="s">
        <v>285</v>
      </c>
      <c r="T7" s="5" t="s">
        <v>233</v>
      </c>
      <c r="U7" s="5" t="s">
        <v>111</v>
      </c>
      <c r="V7" s="5" t="s">
        <v>195</v>
      </c>
      <c r="W7" s="5" t="s">
        <v>160</v>
      </c>
      <c r="X7" s="5" t="s">
        <v>186</v>
      </c>
      <c r="Y7" s="5" t="s">
        <v>244</v>
      </c>
      <c r="Z7" s="5" t="s">
        <v>198</v>
      </c>
      <c r="AA7" s="5" t="s">
        <v>794</v>
      </c>
      <c r="AB7" s="5" t="s">
        <v>40</v>
      </c>
      <c r="AC7" s="5" t="s">
        <v>631</v>
      </c>
      <c r="AD7" s="5" t="s">
        <v>59</v>
      </c>
      <c r="AE7" s="5" t="s">
        <v>783</v>
      </c>
      <c r="AF7" s="5" t="s">
        <v>67</v>
      </c>
      <c r="AG7" s="5" t="s">
        <v>245</v>
      </c>
      <c r="AH7" s="5" t="s">
        <v>115</v>
      </c>
    </row>
    <row r="8" spans="1:34" ht="20.100000000000001" customHeight="1" x14ac:dyDescent="0.3">
      <c r="A8" s="3" t="s">
        <v>784</v>
      </c>
      <c r="B8" s="23" t="s">
        <v>341</v>
      </c>
      <c r="C8" s="23" t="s">
        <v>305</v>
      </c>
      <c r="D8" s="23" t="s">
        <v>347</v>
      </c>
      <c r="E8" s="23" t="s">
        <v>466</v>
      </c>
      <c r="F8" s="23" t="s">
        <v>180</v>
      </c>
      <c r="G8" s="23" t="s">
        <v>176</v>
      </c>
      <c r="H8" s="23" t="s">
        <v>441</v>
      </c>
      <c r="I8" s="23" t="s">
        <v>139</v>
      </c>
      <c r="J8" s="23" t="s">
        <v>176</v>
      </c>
      <c r="K8" s="23" t="s">
        <v>336</v>
      </c>
      <c r="L8" s="23" t="s">
        <v>347</v>
      </c>
      <c r="M8" s="23" t="s">
        <v>305</v>
      </c>
      <c r="N8" s="23" t="s">
        <v>176</v>
      </c>
      <c r="O8" s="23" t="s">
        <v>125</v>
      </c>
      <c r="P8" s="23" t="s">
        <v>144</v>
      </c>
      <c r="Q8" s="23" t="s">
        <v>179</v>
      </c>
      <c r="R8" s="23" t="s">
        <v>409</v>
      </c>
      <c r="S8" s="23" t="s">
        <v>126</v>
      </c>
      <c r="T8" s="23" t="s">
        <v>407</v>
      </c>
      <c r="U8" s="23" t="s">
        <v>124</v>
      </c>
      <c r="V8" s="23" t="s">
        <v>338</v>
      </c>
      <c r="W8" s="23" t="s">
        <v>211</v>
      </c>
      <c r="X8" s="23" t="s">
        <v>795</v>
      </c>
      <c r="Y8" s="23" t="s">
        <v>133</v>
      </c>
      <c r="Z8" s="23" t="s">
        <v>338</v>
      </c>
      <c r="AA8" s="23" t="s">
        <v>409</v>
      </c>
      <c r="AB8" s="23" t="s">
        <v>136</v>
      </c>
      <c r="AC8" s="23" t="s">
        <v>305</v>
      </c>
      <c r="AD8" s="23" t="s">
        <v>440</v>
      </c>
      <c r="AE8" s="23" t="s">
        <v>126</v>
      </c>
      <c r="AF8" s="23" t="s">
        <v>691</v>
      </c>
      <c r="AG8" s="23" t="s">
        <v>313</v>
      </c>
      <c r="AH8" s="23" t="s">
        <v>176</v>
      </c>
    </row>
    <row r="9" spans="1:34" ht="20.100000000000001" customHeight="1" x14ac:dyDescent="0.3">
      <c r="A9" s="6" t="s">
        <v>769</v>
      </c>
      <c r="B9" s="5" t="s">
        <v>796</v>
      </c>
      <c r="C9" s="5" t="s">
        <v>326</v>
      </c>
      <c r="D9" s="5" t="s">
        <v>786</v>
      </c>
      <c r="E9" s="5" t="s">
        <v>185</v>
      </c>
      <c r="F9" s="5" t="s">
        <v>772</v>
      </c>
      <c r="G9" s="5" t="s">
        <v>379</v>
      </c>
      <c r="H9" s="5" t="s">
        <v>513</v>
      </c>
      <c r="I9" s="5" t="s">
        <v>797</v>
      </c>
      <c r="J9" s="5" t="s">
        <v>722</v>
      </c>
      <c r="K9" s="5" t="s">
        <v>309</v>
      </c>
      <c r="L9" s="5" t="s">
        <v>558</v>
      </c>
      <c r="M9" s="5" t="s">
        <v>508</v>
      </c>
      <c r="N9" s="5" t="s">
        <v>231</v>
      </c>
      <c r="O9" s="5" t="s">
        <v>296</v>
      </c>
      <c r="P9" s="5" t="s">
        <v>214</v>
      </c>
      <c r="Q9" s="5" t="s">
        <v>798</v>
      </c>
      <c r="R9" s="5" t="s">
        <v>202</v>
      </c>
      <c r="S9" s="5" t="s">
        <v>309</v>
      </c>
      <c r="T9" s="5" t="s">
        <v>44</v>
      </c>
      <c r="U9" s="5" t="s">
        <v>277</v>
      </c>
      <c r="V9" s="5" t="s">
        <v>196</v>
      </c>
      <c r="W9" s="5" t="s">
        <v>240</v>
      </c>
      <c r="X9" s="5" t="s">
        <v>115</v>
      </c>
      <c r="Y9" s="5" t="s">
        <v>195</v>
      </c>
      <c r="Z9" s="5" t="s">
        <v>201</v>
      </c>
      <c r="AA9" s="5" t="s">
        <v>304</v>
      </c>
      <c r="AB9" s="5" t="s">
        <v>46</v>
      </c>
      <c r="AC9" s="5" t="s">
        <v>231</v>
      </c>
      <c r="AD9" s="5" t="s">
        <v>197</v>
      </c>
      <c r="AE9" s="5" t="s">
        <v>97</v>
      </c>
      <c r="AF9" s="5" t="s">
        <v>186</v>
      </c>
      <c r="AG9" s="5" t="s">
        <v>286</v>
      </c>
      <c r="AH9" s="5" t="s">
        <v>115</v>
      </c>
    </row>
    <row r="10" spans="1:34" ht="20.100000000000001" customHeight="1" x14ac:dyDescent="0.3">
      <c r="A10" s="3" t="s">
        <v>779</v>
      </c>
      <c r="B10" s="23" t="s">
        <v>129</v>
      </c>
      <c r="C10" s="23" t="s">
        <v>174</v>
      </c>
      <c r="D10" s="23" t="s">
        <v>312</v>
      </c>
      <c r="E10" s="23" t="s">
        <v>132</v>
      </c>
      <c r="F10" s="23" t="s">
        <v>133</v>
      </c>
      <c r="G10" s="23" t="s">
        <v>174</v>
      </c>
      <c r="H10" s="23" t="s">
        <v>137</v>
      </c>
      <c r="I10" s="23" t="s">
        <v>407</v>
      </c>
      <c r="J10" s="23" t="s">
        <v>129</v>
      </c>
      <c r="K10" s="23" t="s">
        <v>137</v>
      </c>
      <c r="L10" s="23" t="s">
        <v>132</v>
      </c>
      <c r="M10" s="23" t="s">
        <v>181</v>
      </c>
      <c r="N10" s="23" t="s">
        <v>125</v>
      </c>
      <c r="O10" s="23" t="s">
        <v>178</v>
      </c>
      <c r="P10" s="23" t="s">
        <v>140</v>
      </c>
      <c r="Q10" s="23" t="s">
        <v>342</v>
      </c>
      <c r="R10" s="23" t="s">
        <v>211</v>
      </c>
      <c r="S10" s="23" t="s">
        <v>133</v>
      </c>
      <c r="T10" s="23" t="s">
        <v>132</v>
      </c>
      <c r="U10" s="23" t="s">
        <v>178</v>
      </c>
      <c r="V10" s="23" t="s">
        <v>125</v>
      </c>
      <c r="W10" s="23" t="s">
        <v>344</v>
      </c>
      <c r="X10" s="23" t="s">
        <v>148</v>
      </c>
      <c r="Y10" s="23" t="s">
        <v>124</v>
      </c>
      <c r="Z10" s="23" t="s">
        <v>123</v>
      </c>
      <c r="AA10" s="23" t="s">
        <v>211</v>
      </c>
      <c r="AB10" s="23" t="s">
        <v>411</v>
      </c>
      <c r="AC10" s="23" t="s">
        <v>312</v>
      </c>
      <c r="AD10" s="23" t="s">
        <v>138</v>
      </c>
      <c r="AE10" s="23" t="s">
        <v>348</v>
      </c>
      <c r="AF10" s="23" t="s">
        <v>208</v>
      </c>
      <c r="AG10" s="23" t="s">
        <v>178</v>
      </c>
      <c r="AH10" s="23" t="s">
        <v>178</v>
      </c>
    </row>
    <row r="11" spans="1:34" ht="20.100000000000001" customHeight="1" x14ac:dyDescent="0.3">
      <c r="A11" s="6" t="s">
        <v>873</v>
      </c>
      <c r="B11" s="5" t="s">
        <v>755</v>
      </c>
      <c r="C11" s="5" t="s">
        <v>482</v>
      </c>
      <c r="D11" s="5" t="s">
        <v>304</v>
      </c>
      <c r="E11" s="5" t="s">
        <v>112</v>
      </c>
      <c r="F11" s="5" t="s">
        <v>185</v>
      </c>
      <c r="G11" s="5" t="s">
        <v>282</v>
      </c>
      <c r="H11" s="5" t="s">
        <v>237</v>
      </c>
      <c r="I11" s="5" t="s">
        <v>157</v>
      </c>
      <c r="J11" s="5" t="s">
        <v>508</v>
      </c>
      <c r="K11" s="5" t="s">
        <v>247</v>
      </c>
      <c r="L11" s="5" t="s">
        <v>191</v>
      </c>
      <c r="M11" s="5" t="s">
        <v>91</v>
      </c>
      <c r="N11" s="5" t="s">
        <v>244</v>
      </c>
      <c r="O11" s="5" t="s">
        <v>43</v>
      </c>
      <c r="P11" s="5" t="s">
        <v>91</v>
      </c>
      <c r="Q11" s="5" t="s">
        <v>237</v>
      </c>
      <c r="R11" s="5" t="s">
        <v>107</v>
      </c>
      <c r="S11" s="5" t="s">
        <v>121</v>
      </c>
      <c r="T11" s="5" t="s">
        <v>219</v>
      </c>
      <c r="U11" s="5" t="s">
        <v>109</v>
      </c>
      <c r="V11" s="5" t="s">
        <v>113</v>
      </c>
      <c r="W11" s="5" t="s">
        <v>160</v>
      </c>
      <c r="X11" s="5" t="s">
        <v>116</v>
      </c>
      <c r="Y11" s="5" t="s">
        <v>200</v>
      </c>
      <c r="Z11" s="5" t="s">
        <v>113</v>
      </c>
      <c r="AA11" s="5" t="s">
        <v>295</v>
      </c>
      <c r="AB11" s="5" t="s">
        <v>265</v>
      </c>
      <c r="AC11" s="5" t="s">
        <v>237</v>
      </c>
      <c r="AD11" s="5" t="s">
        <v>113</v>
      </c>
      <c r="AE11" s="5" t="s">
        <v>566</v>
      </c>
      <c r="AF11" s="5" t="s">
        <v>245</v>
      </c>
      <c r="AG11" s="5" t="s">
        <v>240</v>
      </c>
      <c r="AH11" s="5" t="s">
        <v>116</v>
      </c>
    </row>
    <row r="12" spans="1:34" ht="20.100000000000001" customHeight="1" x14ac:dyDescent="0.3">
      <c r="A12" s="3" t="s">
        <v>874</v>
      </c>
      <c r="B12" s="23" t="s">
        <v>207</v>
      </c>
      <c r="C12" s="23" t="s">
        <v>136</v>
      </c>
      <c r="D12" s="23" t="s">
        <v>211</v>
      </c>
      <c r="E12" s="23" t="s">
        <v>209</v>
      </c>
      <c r="F12" s="23" t="s">
        <v>134</v>
      </c>
      <c r="G12" s="23">
        <v>0.09</v>
      </c>
      <c r="H12" s="23" t="s">
        <v>142</v>
      </c>
      <c r="I12" s="23">
        <v>7.0000000000000007E-2</v>
      </c>
      <c r="J12" s="23" t="s">
        <v>142</v>
      </c>
      <c r="K12" s="23" t="s">
        <v>207</v>
      </c>
      <c r="L12" s="23" t="s">
        <v>134</v>
      </c>
      <c r="M12" s="23" t="s">
        <v>134</v>
      </c>
      <c r="N12" s="23" t="s">
        <v>134</v>
      </c>
      <c r="O12" s="23" t="s">
        <v>172</v>
      </c>
      <c r="P12" s="23" t="s">
        <v>179</v>
      </c>
      <c r="Q12" s="23" t="s">
        <v>134</v>
      </c>
      <c r="R12" s="23" t="s">
        <v>148</v>
      </c>
      <c r="S12" s="23" t="s">
        <v>131</v>
      </c>
      <c r="T12" s="23" t="s">
        <v>130</v>
      </c>
      <c r="U12" s="23" t="s">
        <v>136</v>
      </c>
      <c r="V12" s="23" t="s">
        <v>148</v>
      </c>
      <c r="W12" s="23" t="s">
        <v>148</v>
      </c>
      <c r="X12" s="23">
        <v>0.01</v>
      </c>
      <c r="Y12" s="23" t="s">
        <v>146</v>
      </c>
      <c r="Z12" s="23">
        <v>0.1</v>
      </c>
      <c r="AA12" s="23" t="s">
        <v>148</v>
      </c>
      <c r="AB12" s="23">
        <v>0.12</v>
      </c>
      <c r="AC12" s="23" t="s">
        <v>142</v>
      </c>
      <c r="AD12" s="23">
        <v>0.11</v>
      </c>
      <c r="AE12" s="23" t="s">
        <v>172</v>
      </c>
      <c r="AF12" s="23" t="s">
        <v>211</v>
      </c>
      <c r="AG12" s="23">
        <v>0.16</v>
      </c>
      <c r="AH12" s="23" t="s">
        <v>135</v>
      </c>
    </row>
    <row r="13" spans="1:34" ht="20.100000000000001" customHeight="1" x14ac:dyDescent="0.3">
      <c r="A13" s="6" t="s">
        <v>785</v>
      </c>
      <c r="B13" s="5" t="s">
        <v>357</v>
      </c>
      <c r="C13" s="5" t="s">
        <v>157</v>
      </c>
      <c r="D13" s="5" t="s">
        <v>239</v>
      </c>
      <c r="E13" s="5" t="s">
        <v>163</v>
      </c>
      <c r="F13" s="5" t="s">
        <v>151</v>
      </c>
      <c r="G13" s="5" t="s">
        <v>249</v>
      </c>
      <c r="H13" s="5" t="s">
        <v>232</v>
      </c>
      <c r="I13" s="5" t="s">
        <v>100</v>
      </c>
      <c r="J13" s="5" t="s">
        <v>219</v>
      </c>
      <c r="K13" s="5" t="s">
        <v>193</v>
      </c>
      <c r="L13" s="5" t="s">
        <v>42</v>
      </c>
      <c r="M13" s="5" t="s">
        <v>112</v>
      </c>
      <c r="N13" s="5" t="s">
        <v>290</v>
      </c>
      <c r="O13" s="5" t="s">
        <v>112</v>
      </c>
      <c r="P13" s="5" t="s">
        <v>214</v>
      </c>
      <c r="Q13" s="5" t="s">
        <v>168</v>
      </c>
      <c r="R13" s="5" t="s">
        <v>201</v>
      </c>
      <c r="S13" s="5" t="s">
        <v>107</v>
      </c>
      <c r="T13" s="5" t="s">
        <v>59</v>
      </c>
      <c r="U13" s="5" t="s">
        <v>197</v>
      </c>
      <c r="V13" s="5" t="s">
        <v>160</v>
      </c>
      <c r="W13" s="5" t="s">
        <v>111</v>
      </c>
      <c r="X13" s="5" t="s">
        <v>116</v>
      </c>
      <c r="Y13" s="5" t="s">
        <v>161</v>
      </c>
      <c r="Z13" s="5" t="s">
        <v>108</v>
      </c>
      <c r="AA13" s="5" t="s">
        <v>223</v>
      </c>
      <c r="AB13" s="5" t="s">
        <v>80</v>
      </c>
      <c r="AC13" s="5" t="s">
        <v>166</v>
      </c>
      <c r="AD13" s="5" t="s">
        <v>108</v>
      </c>
      <c r="AE13" s="5" t="s">
        <v>189</v>
      </c>
      <c r="AF13" s="5" t="s">
        <v>47</v>
      </c>
      <c r="AG13" s="5" t="s">
        <v>109</v>
      </c>
      <c r="AH13" s="5" t="s">
        <v>116</v>
      </c>
    </row>
    <row r="14" spans="1:34" ht="20.100000000000001" customHeight="1" x14ac:dyDescent="0.3">
      <c r="A14" s="3" t="s">
        <v>787</v>
      </c>
      <c r="B14" s="23" t="s">
        <v>211</v>
      </c>
      <c r="C14" s="23" t="s">
        <v>148</v>
      </c>
      <c r="D14" s="23" t="s">
        <v>211</v>
      </c>
      <c r="E14" s="23" t="s">
        <v>179</v>
      </c>
      <c r="F14" s="23" t="s">
        <v>211</v>
      </c>
      <c r="G14" s="23" t="s">
        <v>148</v>
      </c>
      <c r="H14" s="23" t="s">
        <v>148</v>
      </c>
      <c r="I14" s="23" t="s">
        <v>209</v>
      </c>
      <c r="J14" s="23" t="s">
        <v>140</v>
      </c>
      <c r="K14" s="23" t="s">
        <v>148</v>
      </c>
      <c r="L14" s="23" t="s">
        <v>179</v>
      </c>
      <c r="M14" s="23" t="s">
        <v>148</v>
      </c>
      <c r="N14" s="23" t="s">
        <v>208</v>
      </c>
      <c r="O14" s="23" t="s">
        <v>148</v>
      </c>
      <c r="P14" s="23" t="s">
        <v>140</v>
      </c>
      <c r="Q14" s="23" t="s">
        <v>211</v>
      </c>
      <c r="R14" s="23" t="s">
        <v>179</v>
      </c>
      <c r="S14" s="23" t="s">
        <v>209</v>
      </c>
      <c r="T14" s="23" t="s">
        <v>209</v>
      </c>
      <c r="U14" s="23" t="s">
        <v>147</v>
      </c>
      <c r="V14" s="23" t="s">
        <v>140</v>
      </c>
      <c r="W14" s="23" t="s">
        <v>313</v>
      </c>
      <c r="X14" s="23" t="s">
        <v>135</v>
      </c>
      <c r="Y14" s="23" t="s">
        <v>142</v>
      </c>
      <c r="Z14" s="23" t="s">
        <v>210</v>
      </c>
      <c r="AA14" s="23" t="s">
        <v>179</v>
      </c>
      <c r="AB14" s="23" t="s">
        <v>148</v>
      </c>
      <c r="AC14" s="23" t="s">
        <v>209</v>
      </c>
      <c r="AD14" s="23" t="s">
        <v>211</v>
      </c>
      <c r="AE14" s="23" t="s">
        <v>148</v>
      </c>
      <c r="AF14" s="23" t="s">
        <v>179</v>
      </c>
      <c r="AG14" s="23" t="s">
        <v>179</v>
      </c>
      <c r="AH14" s="23" t="s">
        <v>135</v>
      </c>
    </row>
    <row r="15" spans="1:34" x14ac:dyDescent="0.3">
      <c r="B15" s="22">
        <f>((B8)+(B10)+(B12)+(B14))</f>
        <v>1</v>
      </c>
      <c r="C15" s="22">
        <f t="shared" ref="C15:AH15" si="0">((C8)+(C10)+(C12)+(C14))</f>
        <v>1</v>
      </c>
      <c r="D15" s="22">
        <f t="shared" si="0"/>
        <v>1</v>
      </c>
      <c r="E15" s="22">
        <f t="shared" si="0"/>
        <v>1.0000000000000002</v>
      </c>
      <c r="F15" s="22">
        <f t="shared" si="0"/>
        <v>1</v>
      </c>
      <c r="G15" s="22">
        <f t="shared" si="0"/>
        <v>1</v>
      </c>
      <c r="H15" s="22">
        <f t="shared" si="0"/>
        <v>1</v>
      </c>
      <c r="I15" s="22">
        <f t="shared" si="0"/>
        <v>1</v>
      </c>
      <c r="J15" s="22">
        <f t="shared" si="0"/>
        <v>1</v>
      </c>
      <c r="K15" s="22">
        <f t="shared" si="0"/>
        <v>1</v>
      </c>
      <c r="L15" s="22">
        <f t="shared" si="0"/>
        <v>1</v>
      </c>
      <c r="M15" s="22">
        <f t="shared" si="0"/>
        <v>1</v>
      </c>
      <c r="N15" s="22">
        <f t="shared" si="0"/>
        <v>1</v>
      </c>
      <c r="O15" s="22">
        <f t="shared" si="0"/>
        <v>1</v>
      </c>
      <c r="P15" s="22">
        <f t="shared" si="0"/>
        <v>1</v>
      </c>
      <c r="Q15" s="22">
        <f t="shared" si="0"/>
        <v>1</v>
      </c>
      <c r="R15" s="22">
        <f t="shared" si="0"/>
        <v>1</v>
      </c>
      <c r="S15" s="22">
        <f t="shared" si="0"/>
        <v>1</v>
      </c>
      <c r="T15" s="22">
        <f t="shared" si="0"/>
        <v>1</v>
      </c>
      <c r="U15" s="22">
        <f t="shared" si="0"/>
        <v>1</v>
      </c>
      <c r="V15" s="22">
        <f t="shared" si="0"/>
        <v>1</v>
      </c>
      <c r="W15" s="22">
        <f t="shared" si="0"/>
        <v>1</v>
      </c>
      <c r="X15" s="22">
        <f t="shared" si="0"/>
        <v>1</v>
      </c>
      <c r="Y15" s="22">
        <f t="shared" si="0"/>
        <v>0.99999999999999989</v>
      </c>
      <c r="Z15" s="22">
        <f t="shared" si="0"/>
        <v>0.99999999999999989</v>
      </c>
      <c r="AA15" s="22">
        <f t="shared" si="0"/>
        <v>1</v>
      </c>
      <c r="AB15" s="22">
        <f t="shared" si="0"/>
        <v>1</v>
      </c>
      <c r="AC15" s="22">
        <f t="shared" si="0"/>
        <v>1</v>
      </c>
      <c r="AD15" s="22">
        <f t="shared" si="0"/>
        <v>1</v>
      </c>
      <c r="AE15" s="22">
        <f t="shared" si="0"/>
        <v>1</v>
      </c>
      <c r="AF15" s="22">
        <f t="shared" si="0"/>
        <v>1</v>
      </c>
      <c r="AG15" s="22">
        <f t="shared" si="0"/>
        <v>1</v>
      </c>
      <c r="AH15" s="22">
        <f t="shared" si="0"/>
        <v>1</v>
      </c>
    </row>
  </sheetData>
  <sheetProtection algorithmName="SHA-512" hashValue="o3tkPionkHfN9XU+pfeTefX66dWHBWcD1GugoMzbRiWAycNagK+4f63Oi7ApjT+3cRXmJGhcEciDbwVfButvUA==" saltValue="U8jmBH4DuNX1MgXwVlgD/A==" spinCount="100000" sheet="1" objects="1" scenarios="1"/>
  <mergeCells count="8">
    <mergeCell ref="A2:M2"/>
    <mergeCell ref="P3:Z3"/>
    <mergeCell ref="AE3:AH3"/>
    <mergeCell ref="AA3:AD3"/>
    <mergeCell ref="C3:D3"/>
    <mergeCell ref="E3:H3"/>
    <mergeCell ref="I3:K3"/>
    <mergeCell ref="L3:O3"/>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5:AH11 B13:AH14 B12:F12 H12 J12:W12 Y12 AA12 AC12 AE12:AF12 AH12"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H15"/>
  <sheetViews>
    <sheetView showGridLines="0" workbookViewId="0"/>
  </sheetViews>
  <sheetFormatPr defaultRowHeight="14.4" x14ac:dyDescent="0.3"/>
  <cols>
    <col min="1" max="1" width="26.88671875" customWidth="1"/>
    <col min="2" max="34" width="10.6640625" customWidth="1"/>
  </cols>
  <sheetData>
    <row r="1" spans="1:34" ht="21" x14ac:dyDescent="0.4">
      <c r="A1" s="21" t="str">
        <f>HYPERLINK("#Contents!A1","Return to Contents")</f>
        <v>Return to Contents</v>
      </c>
    </row>
    <row r="2" spans="1:34" ht="43.8" customHeight="1" x14ac:dyDescent="0.35">
      <c r="A2" s="73" t="s">
        <v>906</v>
      </c>
      <c r="B2" s="74"/>
      <c r="C2" s="74"/>
      <c r="D2" s="74"/>
      <c r="E2" s="74"/>
      <c r="F2" s="74"/>
      <c r="G2" s="74"/>
      <c r="H2" s="74"/>
      <c r="I2" s="74"/>
      <c r="J2" s="74"/>
      <c r="K2" s="74"/>
      <c r="L2" s="74"/>
      <c r="M2" s="74"/>
      <c r="N2" s="74"/>
      <c r="O2" s="74"/>
    </row>
    <row r="3" spans="1:34" ht="18.600000000000001" customHeight="1" x14ac:dyDescent="0.3">
      <c r="A3" s="1"/>
      <c r="B3" s="1"/>
      <c r="C3" s="69" t="s">
        <v>252</v>
      </c>
      <c r="D3" s="71"/>
      <c r="E3" s="69" t="s">
        <v>861</v>
      </c>
      <c r="F3" s="70"/>
      <c r="G3" s="70"/>
      <c r="H3" s="71"/>
      <c r="I3" s="72" t="s">
        <v>862</v>
      </c>
      <c r="J3" s="72"/>
      <c r="K3" s="72"/>
      <c r="L3" s="72" t="s">
        <v>887</v>
      </c>
      <c r="M3" s="72"/>
      <c r="N3" s="72" t="s">
        <v>253</v>
      </c>
      <c r="O3" s="72"/>
      <c r="P3" s="69" t="s">
        <v>888</v>
      </c>
      <c r="Q3" s="70"/>
      <c r="R3" s="70"/>
      <c r="S3" s="70"/>
      <c r="T3" s="70"/>
      <c r="U3" s="70"/>
      <c r="V3" s="70"/>
      <c r="W3" s="70"/>
      <c r="X3" s="70"/>
      <c r="Y3" s="70"/>
      <c r="Z3" s="71"/>
      <c r="AA3" s="69" t="s">
        <v>889</v>
      </c>
      <c r="AB3" s="70"/>
      <c r="AC3" s="70"/>
      <c r="AD3" s="70"/>
      <c r="AE3" s="69" t="s">
        <v>890</v>
      </c>
      <c r="AF3" s="70"/>
      <c r="AG3" s="70"/>
      <c r="AH3" s="70"/>
    </row>
    <row r="4" spans="1:34" ht="50.1" customHeight="1" x14ac:dyDescent="0.3">
      <c r="A4" s="2" t="s">
        <v>0</v>
      </c>
      <c r="B4" s="2" t="s">
        <v>1</v>
      </c>
      <c r="C4" s="2" t="s">
        <v>2</v>
      </c>
      <c r="D4" s="2" t="s">
        <v>3</v>
      </c>
      <c r="E4" s="2" t="s">
        <v>4</v>
      </c>
      <c r="F4" s="2" t="s">
        <v>5</v>
      </c>
      <c r="G4" s="2" t="s">
        <v>6</v>
      </c>
      <c r="H4" s="2" t="s">
        <v>7</v>
      </c>
      <c r="I4" s="2" t="s">
        <v>8</v>
      </c>
      <c r="J4" s="2" t="s">
        <v>9</v>
      </c>
      <c r="K4" s="2" t="s">
        <v>18</v>
      </c>
      <c r="L4" s="2" t="s">
        <v>863</v>
      </c>
      <c r="M4" s="2" t="s">
        <v>864</v>
      </c>
      <c r="N4" s="2" t="s">
        <v>865</v>
      </c>
      <c r="O4" s="2" t="s">
        <v>866</v>
      </c>
      <c r="P4" s="2" t="s">
        <v>11</v>
      </c>
      <c r="Q4" s="2" t="s">
        <v>877</v>
      </c>
      <c r="R4" s="2" t="s">
        <v>15</v>
      </c>
      <c r="S4" s="2" t="s">
        <v>14</v>
      </c>
      <c r="T4" s="2" t="s">
        <v>10</v>
      </c>
      <c r="U4" s="2" t="s">
        <v>12</v>
      </c>
      <c r="V4" s="2" t="s">
        <v>18</v>
      </c>
      <c r="W4" s="2" t="s">
        <v>867</v>
      </c>
      <c r="X4" s="2" t="s">
        <v>868</v>
      </c>
      <c r="Y4" s="2" t="s">
        <v>13</v>
      </c>
      <c r="Z4" s="2" t="s">
        <v>876</v>
      </c>
      <c r="AA4" s="2" t="s">
        <v>19</v>
      </c>
      <c r="AB4" s="2" t="s">
        <v>16</v>
      </c>
      <c r="AC4" s="2" t="s">
        <v>17</v>
      </c>
      <c r="AD4" s="2" t="s">
        <v>18</v>
      </c>
      <c r="AE4" s="2" t="s">
        <v>22</v>
      </c>
      <c r="AF4" s="2" t="s">
        <v>20</v>
      </c>
      <c r="AG4" s="2" t="s">
        <v>21</v>
      </c>
      <c r="AH4" s="2" t="s">
        <v>875</v>
      </c>
    </row>
    <row r="5" spans="1:34" ht="20.100000000000001" customHeight="1" x14ac:dyDescent="0.3">
      <c r="A5" s="6" t="s">
        <v>23</v>
      </c>
      <c r="B5" s="5" t="s">
        <v>24</v>
      </c>
      <c r="C5" s="5" t="s">
        <v>25</v>
      </c>
      <c r="D5" s="5" t="s">
        <v>26</v>
      </c>
      <c r="E5" s="5" t="s">
        <v>27</v>
      </c>
      <c r="F5" s="5" t="s">
        <v>28</v>
      </c>
      <c r="G5" s="5" t="s">
        <v>29</v>
      </c>
      <c r="H5" s="5" t="s">
        <v>30</v>
      </c>
      <c r="I5" s="5" t="s">
        <v>31</v>
      </c>
      <c r="J5" s="5" t="s">
        <v>32</v>
      </c>
      <c r="K5" s="5" t="s">
        <v>33</v>
      </c>
      <c r="L5" s="5" t="s">
        <v>34</v>
      </c>
      <c r="M5" s="5" t="s">
        <v>35</v>
      </c>
      <c r="N5" s="5" t="s">
        <v>36</v>
      </c>
      <c r="O5" s="5" t="s">
        <v>37</v>
      </c>
      <c r="P5" s="5" t="s">
        <v>39</v>
      </c>
      <c r="Q5" s="5" t="s">
        <v>46</v>
      </c>
      <c r="R5" s="5" t="s">
        <v>48</v>
      </c>
      <c r="S5" s="5" t="s">
        <v>45</v>
      </c>
      <c r="T5" s="5" t="s">
        <v>38</v>
      </c>
      <c r="U5" s="5" t="s">
        <v>40</v>
      </c>
      <c r="V5" s="5" t="s">
        <v>42</v>
      </c>
      <c r="W5" s="5" t="s">
        <v>43</v>
      </c>
      <c r="X5" s="5" t="s">
        <v>44</v>
      </c>
      <c r="Y5" s="5" t="s">
        <v>41</v>
      </c>
      <c r="Z5" s="5" t="s">
        <v>47</v>
      </c>
      <c r="AA5" s="5" t="s">
        <v>56</v>
      </c>
      <c r="AB5" s="5" t="s">
        <v>53</v>
      </c>
      <c r="AC5" s="5" t="s">
        <v>54</v>
      </c>
      <c r="AD5" s="5" t="s">
        <v>55</v>
      </c>
      <c r="AE5" s="5" t="s">
        <v>60</v>
      </c>
      <c r="AF5" s="5" t="s">
        <v>57</v>
      </c>
      <c r="AG5" s="5" t="s">
        <v>58</v>
      </c>
      <c r="AH5" s="5" t="s">
        <v>59</v>
      </c>
    </row>
    <row r="6" spans="1:34" ht="20.100000000000001" customHeight="1" x14ac:dyDescent="0.3">
      <c r="A6" s="3" t="s">
        <v>61</v>
      </c>
      <c r="B6" s="4" t="s">
        <v>62</v>
      </c>
      <c r="C6" s="4" t="s">
        <v>63</v>
      </c>
      <c r="D6" s="4" t="s">
        <v>64</v>
      </c>
      <c r="E6" s="4" t="s">
        <v>355</v>
      </c>
      <c r="F6" s="4" t="s">
        <v>314</v>
      </c>
      <c r="G6" s="4" t="s">
        <v>258</v>
      </c>
      <c r="H6" s="4" t="s">
        <v>68</v>
      </c>
      <c r="I6" s="4" t="s">
        <v>69</v>
      </c>
      <c r="J6" s="4" t="s">
        <v>70</v>
      </c>
      <c r="K6" s="4" t="s">
        <v>71</v>
      </c>
      <c r="L6" s="4" t="s">
        <v>72</v>
      </c>
      <c r="M6" s="4" t="s">
        <v>317</v>
      </c>
      <c r="N6" s="4" t="s">
        <v>263</v>
      </c>
      <c r="O6" s="4" t="s">
        <v>264</v>
      </c>
      <c r="P6" s="4" t="s">
        <v>77</v>
      </c>
      <c r="Q6" s="4" t="s">
        <v>84</v>
      </c>
      <c r="R6" s="4" t="s">
        <v>320</v>
      </c>
      <c r="S6" s="4" t="s">
        <v>267</v>
      </c>
      <c r="T6" s="4" t="s">
        <v>76</v>
      </c>
      <c r="U6" s="4" t="s">
        <v>244</v>
      </c>
      <c r="V6" s="4" t="s">
        <v>80</v>
      </c>
      <c r="W6" s="4" t="s">
        <v>81</v>
      </c>
      <c r="X6" s="4" t="s">
        <v>82</v>
      </c>
      <c r="Y6" s="4" t="s">
        <v>191</v>
      </c>
      <c r="Z6" s="4" t="s">
        <v>85</v>
      </c>
      <c r="AA6" s="4" t="s">
        <v>92</v>
      </c>
      <c r="AB6" s="4" t="s">
        <v>89</v>
      </c>
      <c r="AC6" s="4" t="s">
        <v>90</v>
      </c>
      <c r="AD6" s="4" t="s">
        <v>91</v>
      </c>
      <c r="AE6" s="4" t="s">
        <v>96</v>
      </c>
      <c r="AF6" s="4" t="s">
        <v>93</v>
      </c>
      <c r="AG6" s="4" t="s">
        <v>94</v>
      </c>
      <c r="AH6" s="4" t="s">
        <v>95</v>
      </c>
    </row>
    <row r="7" spans="1:34" ht="20.100000000000001" customHeight="1" x14ac:dyDescent="0.3">
      <c r="A7" s="6" t="s">
        <v>780</v>
      </c>
      <c r="B7" s="5" t="s">
        <v>800</v>
      </c>
      <c r="C7" s="5" t="s">
        <v>731</v>
      </c>
      <c r="D7" s="5" t="s">
        <v>801</v>
      </c>
      <c r="E7" s="5" t="s">
        <v>225</v>
      </c>
      <c r="F7" s="5" t="s">
        <v>449</v>
      </c>
      <c r="G7" s="5" t="s">
        <v>528</v>
      </c>
      <c r="H7" s="5" t="s">
        <v>618</v>
      </c>
      <c r="I7" s="5" t="s">
        <v>38</v>
      </c>
      <c r="J7" s="5" t="s">
        <v>802</v>
      </c>
      <c r="K7" s="5" t="s">
        <v>458</v>
      </c>
      <c r="L7" s="5" t="s">
        <v>803</v>
      </c>
      <c r="M7" s="5" t="s">
        <v>321</v>
      </c>
      <c r="N7" s="5" t="s">
        <v>605</v>
      </c>
      <c r="O7" s="5" t="s">
        <v>566</v>
      </c>
      <c r="P7" s="5" t="s">
        <v>593</v>
      </c>
      <c r="Q7" s="5" t="s">
        <v>542</v>
      </c>
      <c r="R7" s="5" t="s">
        <v>496</v>
      </c>
      <c r="S7" s="5" t="s">
        <v>169</v>
      </c>
      <c r="T7" s="5" t="s">
        <v>429</v>
      </c>
      <c r="U7" s="5" t="s">
        <v>219</v>
      </c>
      <c r="V7" s="5" t="s">
        <v>159</v>
      </c>
      <c r="W7" s="5" t="s">
        <v>311</v>
      </c>
      <c r="X7" s="5" t="s">
        <v>381</v>
      </c>
      <c r="Y7" s="5" t="s">
        <v>310</v>
      </c>
      <c r="Z7" s="5" t="s">
        <v>91</v>
      </c>
      <c r="AA7" s="5" t="s">
        <v>804</v>
      </c>
      <c r="AB7" s="5" t="s">
        <v>772</v>
      </c>
      <c r="AC7" s="5" t="s">
        <v>479</v>
      </c>
      <c r="AD7" s="5" t="s">
        <v>112</v>
      </c>
      <c r="AE7" s="5" t="s">
        <v>806</v>
      </c>
      <c r="AF7" s="5" t="s">
        <v>805</v>
      </c>
      <c r="AG7" s="5" t="s">
        <v>234</v>
      </c>
      <c r="AH7" s="5" t="s">
        <v>221</v>
      </c>
    </row>
    <row r="8" spans="1:34" ht="20.100000000000001" customHeight="1" x14ac:dyDescent="0.3">
      <c r="A8" s="3" t="s">
        <v>784</v>
      </c>
      <c r="B8" s="23" t="s">
        <v>411</v>
      </c>
      <c r="C8" s="23" t="s">
        <v>145</v>
      </c>
      <c r="D8" s="23" t="s">
        <v>608</v>
      </c>
      <c r="E8" s="23" t="s">
        <v>339</v>
      </c>
      <c r="F8" s="23" t="s">
        <v>637</v>
      </c>
      <c r="G8" s="23" t="s">
        <v>464</v>
      </c>
      <c r="H8" s="23" t="s">
        <v>443</v>
      </c>
      <c r="I8" s="23" t="s">
        <v>758</v>
      </c>
      <c r="J8" s="23" t="s">
        <v>758</v>
      </c>
      <c r="K8" s="23" t="s">
        <v>391</v>
      </c>
      <c r="L8" s="23" t="s">
        <v>339</v>
      </c>
      <c r="M8" s="23" t="s">
        <v>441</v>
      </c>
      <c r="N8" s="23" t="s">
        <v>464</v>
      </c>
      <c r="O8" s="23" t="s">
        <v>347</v>
      </c>
      <c r="P8" s="23" t="s">
        <v>596</v>
      </c>
      <c r="Q8" s="23" t="s">
        <v>288</v>
      </c>
      <c r="R8" s="23" t="s">
        <v>445</v>
      </c>
      <c r="S8" s="23" t="s">
        <v>441</v>
      </c>
      <c r="T8" s="23" t="s">
        <v>446</v>
      </c>
      <c r="U8" s="23" t="s">
        <v>346</v>
      </c>
      <c r="V8" s="23" t="s">
        <v>391</v>
      </c>
      <c r="W8" s="23" t="s">
        <v>343</v>
      </c>
      <c r="X8" s="23" t="s">
        <v>389</v>
      </c>
      <c r="Y8" s="23" t="s">
        <v>339</v>
      </c>
      <c r="Z8" s="23" t="s">
        <v>464</v>
      </c>
      <c r="AA8" s="23" t="s">
        <v>144</v>
      </c>
      <c r="AB8" s="23" t="s">
        <v>139</v>
      </c>
      <c r="AC8" s="23" t="s">
        <v>608</v>
      </c>
      <c r="AD8" s="23" t="s">
        <v>442</v>
      </c>
      <c r="AE8" s="23" t="s">
        <v>334</v>
      </c>
      <c r="AF8" s="23" t="s">
        <v>392</v>
      </c>
      <c r="AG8" s="23" t="s">
        <v>338</v>
      </c>
      <c r="AH8" s="23" t="s">
        <v>408</v>
      </c>
    </row>
    <row r="9" spans="1:34" ht="20.100000000000001" customHeight="1" x14ac:dyDescent="0.3">
      <c r="A9" s="6" t="s">
        <v>873</v>
      </c>
      <c r="B9" s="5" t="s">
        <v>565</v>
      </c>
      <c r="C9" s="5" t="s">
        <v>356</v>
      </c>
      <c r="D9" s="5" t="s">
        <v>514</v>
      </c>
      <c r="E9" s="5" t="s">
        <v>111</v>
      </c>
      <c r="F9" s="5" t="s">
        <v>674</v>
      </c>
      <c r="G9" s="5" t="s">
        <v>241</v>
      </c>
      <c r="H9" s="5" t="s">
        <v>266</v>
      </c>
      <c r="I9" s="5" t="s">
        <v>484</v>
      </c>
      <c r="J9" s="5" t="s">
        <v>563</v>
      </c>
      <c r="K9" s="5" t="s">
        <v>381</v>
      </c>
      <c r="L9" s="5" t="s">
        <v>169</v>
      </c>
      <c r="M9" s="5" t="s">
        <v>151</v>
      </c>
      <c r="N9" s="5" t="s">
        <v>82</v>
      </c>
      <c r="O9" s="5" t="s">
        <v>293</v>
      </c>
      <c r="P9" s="5" t="s">
        <v>214</v>
      </c>
      <c r="Q9" s="5" t="s">
        <v>541</v>
      </c>
      <c r="R9" s="5" t="s">
        <v>163</v>
      </c>
      <c r="S9" s="5" t="s">
        <v>235</v>
      </c>
      <c r="T9" s="5" t="s">
        <v>281</v>
      </c>
      <c r="U9" s="5" t="s">
        <v>163</v>
      </c>
      <c r="V9" s="5" t="s">
        <v>201</v>
      </c>
      <c r="W9" s="5" t="s">
        <v>118</v>
      </c>
      <c r="X9" s="5" t="s">
        <v>116</v>
      </c>
      <c r="Y9" s="5" t="s">
        <v>111</v>
      </c>
      <c r="Z9" s="5" t="s">
        <v>201</v>
      </c>
      <c r="AA9" s="5" t="s">
        <v>43</v>
      </c>
      <c r="AB9" s="5" t="s">
        <v>359</v>
      </c>
      <c r="AC9" s="5" t="s">
        <v>121</v>
      </c>
      <c r="AD9" s="5" t="s">
        <v>118</v>
      </c>
      <c r="AE9" s="5" t="s">
        <v>420</v>
      </c>
      <c r="AF9" s="5" t="s">
        <v>47</v>
      </c>
      <c r="AG9" s="5" t="s">
        <v>311</v>
      </c>
      <c r="AH9" s="5" t="s">
        <v>116</v>
      </c>
    </row>
    <row r="10" spans="1:34" ht="20.100000000000001" customHeight="1" x14ac:dyDescent="0.3">
      <c r="A10" s="3" t="s">
        <v>874</v>
      </c>
      <c r="B10" s="23" t="s">
        <v>141</v>
      </c>
      <c r="C10" s="23" t="s">
        <v>146</v>
      </c>
      <c r="D10" s="23">
        <v>0.1</v>
      </c>
      <c r="E10" s="23" t="s">
        <v>148</v>
      </c>
      <c r="F10" s="23" t="s">
        <v>130</v>
      </c>
      <c r="G10" s="23" t="s">
        <v>130</v>
      </c>
      <c r="H10" s="23" t="s">
        <v>130</v>
      </c>
      <c r="I10" s="23" t="s">
        <v>141</v>
      </c>
      <c r="J10" s="23">
        <v>0.14000000000000001</v>
      </c>
      <c r="K10" s="23">
        <v>0.15</v>
      </c>
      <c r="L10" s="23">
        <v>0.12</v>
      </c>
      <c r="M10" s="23" t="s">
        <v>141</v>
      </c>
      <c r="N10" s="23" t="s">
        <v>141</v>
      </c>
      <c r="O10" s="23" t="s">
        <v>124</v>
      </c>
      <c r="P10" s="23" t="s">
        <v>140</v>
      </c>
      <c r="Q10" s="23" t="s">
        <v>288</v>
      </c>
      <c r="R10" s="23">
        <v>0.03</v>
      </c>
      <c r="S10" s="23" t="s">
        <v>137</v>
      </c>
      <c r="T10" s="23" t="s">
        <v>146</v>
      </c>
      <c r="U10" s="23" t="s">
        <v>146</v>
      </c>
      <c r="V10" s="23" t="s">
        <v>131</v>
      </c>
      <c r="W10" s="23" t="s">
        <v>207</v>
      </c>
      <c r="X10" s="23" t="s">
        <v>135</v>
      </c>
      <c r="Y10" s="23" t="s">
        <v>142</v>
      </c>
      <c r="Z10" s="23" t="s">
        <v>288</v>
      </c>
      <c r="AA10" s="23" t="s">
        <v>179</v>
      </c>
      <c r="AB10" s="23" t="s">
        <v>123</v>
      </c>
      <c r="AC10" s="23" t="s">
        <v>147</v>
      </c>
      <c r="AD10" s="23" t="s">
        <v>146</v>
      </c>
      <c r="AE10" s="23" t="s">
        <v>137</v>
      </c>
      <c r="AF10" s="23" t="s">
        <v>179</v>
      </c>
      <c r="AG10" s="23" t="s">
        <v>146</v>
      </c>
      <c r="AH10" s="23" t="s">
        <v>140</v>
      </c>
    </row>
    <row r="11" spans="1:34" ht="20.100000000000001" customHeight="1" x14ac:dyDescent="0.3">
      <c r="A11" s="6" t="s">
        <v>769</v>
      </c>
      <c r="B11" s="5" t="s">
        <v>701</v>
      </c>
      <c r="C11" s="5" t="s">
        <v>250</v>
      </c>
      <c r="D11" s="5" t="s">
        <v>507</v>
      </c>
      <c r="E11" s="5" t="s">
        <v>281</v>
      </c>
      <c r="F11" s="5" t="s">
        <v>308</v>
      </c>
      <c r="G11" s="5" t="s">
        <v>297</v>
      </c>
      <c r="H11" s="5" t="s">
        <v>214</v>
      </c>
      <c r="I11" s="5" t="s">
        <v>233</v>
      </c>
      <c r="J11" s="5" t="s">
        <v>284</v>
      </c>
      <c r="K11" s="5" t="s">
        <v>277</v>
      </c>
      <c r="L11" s="5" t="s">
        <v>103</v>
      </c>
      <c r="M11" s="5" t="s">
        <v>281</v>
      </c>
      <c r="N11" s="5" t="s">
        <v>159</v>
      </c>
      <c r="O11" s="5" t="s">
        <v>151</v>
      </c>
      <c r="P11" s="5" t="s">
        <v>221</v>
      </c>
      <c r="Q11" s="5" t="s">
        <v>364</v>
      </c>
      <c r="R11" s="5" t="s">
        <v>118</v>
      </c>
      <c r="S11" s="5" t="s">
        <v>112</v>
      </c>
      <c r="T11" s="5" t="s">
        <v>115</v>
      </c>
      <c r="U11" s="5" t="s">
        <v>160</v>
      </c>
      <c r="V11" s="5" t="s">
        <v>108</v>
      </c>
      <c r="W11" s="5" t="s">
        <v>118</v>
      </c>
      <c r="X11" s="5" t="s">
        <v>113</v>
      </c>
      <c r="Y11" s="5" t="s">
        <v>95</v>
      </c>
      <c r="Z11" s="5" t="s">
        <v>116</v>
      </c>
      <c r="AA11" s="5" t="s">
        <v>202</v>
      </c>
      <c r="AB11" s="5" t="s">
        <v>292</v>
      </c>
      <c r="AC11" s="5" t="s">
        <v>80</v>
      </c>
      <c r="AD11" s="5" t="s">
        <v>160</v>
      </c>
      <c r="AE11" s="5" t="s">
        <v>430</v>
      </c>
      <c r="AF11" s="5" t="s">
        <v>214</v>
      </c>
      <c r="AG11" s="5" t="s">
        <v>112</v>
      </c>
      <c r="AH11" s="5" t="s">
        <v>116</v>
      </c>
    </row>
    <row r="12" spans="1:34" ht="20.100000000000001" customHeight="1" x14ac:dyDescent="0.3">
      <c r="A12" s="3" t="s">
        <v>779</v>
      </c>
      <c r="B12" s="23" t="s">
        <v>134</v>
      </c>
      <c r="C12" s="23" t="s">
        <v>208</v>
      </c>
      <c r="D12" s="23" t="s">
        <v>142</v>
      </c>
      <c r="E12" s="23" t="s">
        <v>130</v>
      </c>
      <c r="F12" s="23" t="s">
        <v>142</v>
      </c>
      <c r="G12" s="23" t="s">
        <v>208</v>
      </c>
      <c r="H12" s="23" t="s">
        <v>179</v>
      </c>
      <c r="I12" s="23" t="s">
        <v>207</v>
      </c>
      <c r="J12" s="23" t="s">
        <v>142</v>
      </c>
      <c r="K12" s="23" t="s">
        <v>211</v>
      </c>
      <c r="L12" s="23" t="s">
        <v>208</v>
      </c>
      <c r="M12" s="23" t="s">
        <v>136</v>
      </c>
      <c r="N12" s="23" t="s">
        <v>209</v>
      </c>
      <c r="O12" s="23" t="s">
        <v>136</v>
      </c>
      <c r="P12" s="23" t="s">
        <v>143</v>
      </c>
      <c r="Q12" s="23" t="s">
        <v>126</v>
      </c>
      <c r="R12" s="23" t="s">
        <v>210</v>
      </c>
      <c r="S12" s="23" t="s">
        <v>148</v>
      </c>
      <c r="T12" s="23" t="s">
        <v>140</v>
      </c>
      <c r="U12" s="23" t="s">
        <v>211</v>
      </c>
      <c r="V12" s="23" t="s">
        <v>143</v>
      </c>
      <c r="W12" s="23" t="s">
        <v>134</v>
      </c>
      <c r="X12" s="23" t="s">
        <v>140</v>
      </c>
      <c r="Y12" s="23" t="s">
        <v>208</v>
      </c>
      <c r="Z12" s="23" t="s">
        <v>135</v>
      </c>
      <c r="AA12" s="23" t="s">
        <v>210</v>
      </c>
      <c r="AB12" s="23" t="s">
        <v>171</v>
      </c>
      <c r="AC12" s="23" t="s">
        <v>207</v>
      </c>
      <c r="AD12" s="23" t="s">
        <v>209</v>
      </c>
      <c r="AE12" s="23" t="s">
        <v>141</v>
      </c>
      <c r="AF12" s="23" t="s">
        <v>210</v>
      </c>
      <c r="AG12" s="23" t="s">
        <v>142</v>
      </c>
      <c r="AH12" s="23" t="s">
        <v>210</v>
      </c>
    </row>
    <row r="13" spans="1:34" ht="20.100000000000001" customHeight="1" x14ac:dyDescent="0.3">
      <c r="A13" s="6" t="s">
        <v>785</v>
      </c>
      <c r="B13" s="5" t="s">
        <v>231</v>
      </c>
      <c r="C13" s="5" t="s">
        <v>280</v>
      </c>
      <c r="D13" s="5" t="s">
        <v>306</v>
      </c>
      <c r="E13" s="5" t="s">
        <v>201</v>
      </c>
      <c r="F13" s="5" t="s">
        <v>286</v>
      </c>
      <c r="G13" s="5" t="s">
        <v>216</v>
      </c>
      <c r="H13" s="5" t="s">
        <v>287</v>
      </c>
      <c r="I13" s="5" t="s">
        <v>189</v>
      </c>
      <c r="J13" s="5" t="s">
        <v>266</v>
      </c>
      <c r="K13" s="5" t="s">
        <v>198</v>
      </c>
      <c r="L13" s="5" t="s">
        <v>285</v>
      </c>
      <c r="M13" s="5" t="s">
        <v>195</v>
      </c>
      <c r="N13" s="5" t="s">
        <v>100</v>
      </c>
      <c r="O13" s="5" t="s">
        <v>198</v>
      </c>
      <c r="P13" s="5" t="s">
        <v>111</v>
      </c>
      <c r="Q13" s="5" t="s">
        <v>203</v>
      </c>
      <c r="R13" s="5" t="s">
        <v>198</v>
      </c>
      <c r="S13" s="5" t="s">
        <v>168</v>
      </c>
      <c r="T13" s="5" t="s">
        <v>201</v>
      </c>
      <c r="U13" s="5" t="s">
        <v>109</v>
      </c>
      <c r="V13" s="5" t="s">
        <v>116</v>
      </c>
      <c r="W13" s="5" t="s">
        <v>118</v>
      </c>
      <c r="X13" s="5" t="s">
        <v>108</v>
      </c>
      <c r="Y13" s="5" t="s">
        <v>221</v>
      </c>
      <c r="Z13" s="5" t="s">
        <v>108</v>
      </c>
      <c r="AA13" s="5" t="s">
        <v>223</v>
      </c>
      <c r="AB13" s="5" t="s">
        <v>354</v>
      </c>
      <c r="AC13" s="5" t="s">
        <v>232</v>
      </c>
      <c r="AD13" s="5" t="s">
        <v>108</v>
      </c>
      <c r="AE13" s="5" t="s">
        <v>504</v>
      </c>
      <c r="AF13" s="5" t="s">
        <v>307</v>
      </c>
      <c r="AG13" s="5" t="s">
        <v>196</v>
      </c>
      <c r="AH13" s="5" t="s">
        <v>108</v>
      </c>
    </row>
    <row r="14" spans="1:34" ht="20.100000000000001" customHeight="1" x14ac:dyDescent="0.3">
      <c r="A14" s="3" t="s">
        <v>787</v>
      </c>
      <c r="B14" s="23" t="s">
        <v>208</v>
      </c>
      <c r="C14" s="23" t="s">
        <v>208</v>
      </c>
      <c r="D14" s="23" t="s">
        <v>209</v>
      </c>
      <c r="E14" s="23" t="s">
        <v>179</v>
      </c>
      <c r="F14" s="23" t="s">
        <v>134</v>
      </c>
      <c r="G14" s="23" t="s">
        <v>134</v>
      </c>
      <c r="H14" s="23" t="s">
        <v>211</v>
      </c>
      <c r="I14" s="23" t="s">
        <v>134</v>
      </c>
      <c r="J14" s="23" t="s">
        <v>134</v>
      </c>
      <c r="K14" s="23" t="s">
        <v>179</v>
      </c>
      <c r="L14" s="23" t="s">
        <v>148</v>
      </c>
      <c r="M14" s="23" t="s">
        <v>142</v>
      </c>
      <c r="N14" s="23" t="s">
        <v>142</v>
      </c>
      <c r="O14" s="23" t="s">
        <v>209</v>
      </c>
      <c r="P14" s="23" t="s">
        <v>210</v>
      </c>
      <c r="Q14" s="23" t="s">
        <v>136</v>
      </c>
      <c r="R14" s="23" t="s">
        <v>209</v>
      </c>
      <c r="S14" s="23" t="s">
        <v>142</v>
      </c>
      <c r="T14" s="23" t="s">
        <v>211</v>
      </c>
      <c r="U14" s="23" t="s">
        <v>172</v>
      </c>
      <c r="V14" s="23" t="s">
        <v>143</v>
      </c>
      <c r="W14" s="23" t="s">
        <v>207</v>
      </c>
      <c r="X14" s="23" t="s">
        <v>143</v>
      </c>
      <c r="Y14" s="23" t="s">
        <v>209</v>
      </c>
      <c r="Z14" s="23" t="s">
        <v>140</v>
      </c>
      <c r="AA14" s="23" t="s">
        <v>179</v>
      </c>
      <c r="AB14" s="23" t="s">
        <v>147</v>
      </c>
      <c r="AC14" s="23" t="s">
        <v>148</v>
      </c>
      <c r="AD14" s="23" t="s">
        <v>211</v>
      </c>
      <c r="AE14" s="23" t="s">
        <v>134</v>
      </c>
      <c r="AF14" s="23" t="s">
        <v>211</v>
      </c>
      <c r="AG14" s="23" t="s">
        <v>142</v>
      </c>
      <c r="AH14" s="23" t="s">
        <v>142</v>
      </c>
    </row>
    <row r="15" spans="1:34" x14ac:dyDescent="0.3">
      <c r="B15" s="22">
        <f>((B8)+(B10)+(B12)+(B14))</f>
        <v>1</v>
      </c>
      <c r="C15" s="28">
        <f t="shared" ref="C15:AH15" si="0">((C8)+(C10)+(C12)+(C14))</f>
        <v>1</v>
      </c>
      <c r="D15" s="28">
        <f t="shared" si="0"/>
        <v>1</v>
      </c>
      <c r="E15" s="28">
        <f t="shared" si="0"/>
        <v>1</v>
      </c>
      <c r="F15" s="28">
        <f t="shared" si="0"/>
        <v>1</v>
      </c>
      <c r="G15" s="28">
        <f t="shared" si="0"/>
        <v>1</v>
      </c>
      <c r="H15" s="28">
        <f t="shared" si="0"/>
        <v>1</v>
      </c>
      <c r="I15" s="28">
        <f t="shared" si="0"/>
        <v>1</v>
      </c>
      <c r="J15" s="28">
        <f t="shared" si="0"/>
        <v>1</v>
      </c>
      <c r="K15" s="28">
        <f t="shared" si="0"/>
        <v>1</v>
      </c>
      <c r="L15" s="28">
        <f t="shared" si="0"/>
        <v>1</v>
      </c>
      <c r="M15" s="28">
        <f t="shared" si="0"/>
        <v>1</v>
      </c>
      <c r="N15" s="28">
        <f t="shared" si="0"/>
        <v>1.0000000000000002</v>
      </c>
      <c r="O15" s="28">
        <f t="shared" si="0"/>
        <v>1</v>
      </c>
      <c r="P15" s="28">
        <f t="shared" si="0"/>
        <v>1</v>
      </c>
      <c r="Q15" s="28">
        <f t="shared" si="0"/>
        <v>1</v>
      </c>
      <c r="R15" s="28">
        <f t="shared" si="0"/>
        <v>1</v>
      </c>
      <c r="S15" s="28">
        <f t="shared" si="0"/>
        <v>0.99999999999999989</v>
      </c>
      <c r="T15" s="28">
        <f t="shared" si="0"/>
        <v>1</v>
      </c>
      <c r="U15" s="28">
        <f t="shared" si="0"/>
        <v>1</v>
      </c>
      <c r="V15" s="28">
        <f t="shared" si="0"/>
        <v>1</v>
      </c>
      <c r="W15" s="28">
        <f t="shared" si="0"/>
        <v>0.99999999999999989</v>
      </c>
      <c r="X15" s="28">
        <f t="shared" si="0"/>
        <v>1</v>
      </c>
      <c r="Y15" s="28">
        <f t="shared" si="0"/>
        <v>1</v>
      </c>
      <c r="Z15" s="28">
        <f t="shared" si="0"/>
        <v>1</v>
      </c>
      <c r="AA15" s="28">
        <f t="shared" si="0"/>
        <v>1</v>
      </c>
      <c r="AB15" s="28">
        <f t="shared" si="0"/>
        <v>1</v>
      </c>
      <c r="AC15" s="28">
        <f t="shared" si="0"/>
        <v>1</v>
      </c>
      <c r="AD15" s="28">
        <f t="shared" si="0"/>
        <v>1</v>
      </c>
      <c r="AE15" s="28">
        <f t="shared" si="0"/>
        <v>1</v>
      </c>
      <c r="AF15" s="28">
        <f t="shared" si="0"/>
        <v>1</v>
      </c>
      <c r="AG15" s="28">
        <f t="shared" si="0"/>
        <v>1</v>
      </c>
      <c r="AH15" s="28">
        <f t="shared" si="0"/>
        <v>1</v>
      </c>
    </row>
  </sheetData>
  <sheetProtection algorithmName="SHA-512" hashValue="xItQvmG7JJxHXyW2eiDI3Aa3J/wTXE0sELXyV4yny+VYBYukCI3N1eneU0jBOAf0HKhk/bTXftheYfBOfa5sLw==" saltValue="qJvDDXJnycZpaEZUXo/8Cg==" spinCount="100000" sheet="1" objects="1" scenarios="1"/>
  <mergeCells count="8">
    <mergeCell ref="P3:Z3"/>
    <mergeCell ref="AE3:AH3"/>
    <mergeCell ref="AA3:AD3"/>
    <mergeCell ref="A2:O2"/>
    <mergeCell ref="C3:D3"/>
    <mergeCell ref="E3:H3"/>
    <mergeCell ref="I3:K3"/>
    <mergeCell ref="L3:O3"/>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5:AH9 B11:AH14 B10:C10 E10:I10 M10:Q10 S10:AH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0F997-D556-43BA-ABA4-58E7D5817CE3}">
  <sheetPr>
    <pageSetUpPr fitToPage="1"/>
  </sheetPr>
  <dimension ref="B2:B134"/>
  <sheetViews>
    <sheetView showGridLines="0" workbookViewId="0">
      <selection activeCell="B3" sqref="B3"/>
    </sheetView>
  </sheetViews>
  <sheetFormatPr defaultRowHeight="14.4" x14ac:dyDescent="0.3"/>
  <cols>
    <col min="1" max="1" width="4.6640625" style="7" customWidth="1"/>
    <col min="2" max="2" width="206.33203125" style="7" customWidth="1"/>
    <col min="3" max="16384" width="8.88671875" style="7"/>
  </cols>
  <sheetData>
    <row r="2" spans="2:2" ht="27.6" customHeight="1" x14ac:dyDescent="0.3">
      <c r="B2" s="17" t="s">
        <v>886</v>
      </c>
    </row>
    <row r="3" spans="2:2" s="29" customFormat="1" ht="27.6" customHeight="1" x14ac:dyDescent="0.3">
      <c r="B3" s="41" t="str">
        <f>HYPERLINK("#FRONTPAGEINTRODUCTION!A1","FRONT PAGE INTRODUCTION - Project Description and Background" )</f>
        <v>FRONT PAGE INTRODUCTION - Project Description and Background</v>
      </c>
    </row>
    <row r="4" spans="2:2" ht="18" customHeight="1" x14ac:dyDescent="0.3">
      <c r="B4" s="18" t="str">
        <f>HYPERLINK("#MainPollQuestion1!A1","QUESTION 1. NI BORDER POLL: If there was a referendum i e a Border poll on the constitutional position of Northern Ireland would you vote for Northern Ireland to be?" )</f>
        <v>QUESTION 1. NI BORDER POLL: If there was a referendum i e a Border poll on the constitutional position of Northern Ireland would you vote for Northern Ireland to be?</v>
      </c>
    </row>
    <row r="5" spans="2:2" ht="18" customHeight="1" x14ac:dyDescent="0.3">
      <c r="B5" s="18" t="str">
        <f>HYPERLINK("#MainPollQuestion2!A1","QUESTION 2. NI BORDER POLL TIMING: In principle do you think there should or should not be a Referendum i e a Border Poll on whether Northern Ireland stays in the UK or joins a united Ireland at some point in the next five years" )</f>
        <v>QUESTION 2. NI BORDER POLL TIMING: In principle do you think there should or should not be a Referendum i e a Border Poll on whether Northern Ireland stays in the UK or joins a united Ireland at some point in the next five years</v>
      </c>
    </row>
    <row r="6" spans="2:2" ht="18" customHeight="1" x14ac:dyDescent="0.3">
      <c r="B6" s="18" t="str">
        <f>HYPERLINK("#Q3A!A1","POLL QUESTION 3A - UNION OF THE UK: How pleased or upset would you be if… - SCOTLAND left the UK?")</f>
        <v>POLL QUESTION 3A - UNION OF THE UK: How pleased or upset would you be if… - SCOTLAND left the UK?</v>
      </c>
    </row>
    <row r="7" spans="2:2" s="29" customFormat="1" ht="18" customHeight="1" x14ac:dyDescent="0.3">
      <c r="B7" s="18" t="str">
        <f>HYPERLINK("#Q3B!A1","POLL QUESTION 3B - UNION OF THE UK: How pleased or upset would you be if… - ENGLAND left the UK?")</f>
        <v>POLL QUESTION 3B - UNION OF THE UK: How pleased or upset would you be if… - ENGLAND left the UK?</v>
      </c>
    </row>
    <row r="8" spans="2:2" s="29" customFormat="1" ht="18" customHeight="1" x14ac:dyDescent="0.3">
      <c r="B8" s="18" t="str">
        <f>HYPERLINK("#Q3C!A1","POLL QUESTION 3C - UNION OF THE UK: How pleased or upset would you be if… - WALES left the UK?")</f>
        <v>POLL QUESTION 3C - UNION OF THE UK: How pleased or upset would you be if… - WALES left the UK?</v>
      </c>
    </row>
    <row r="9" spans="2:2" s="29" customFormat="1" ht="18" customHeight="1" x14ac:dyDescent="0.3">
      <c r="B9" s="18" t="str">
        <f>HYPERLINK("#Q3D!A1","POLL QUESTION 3D - UNION OF THE UK: How pleased or upset would you be if… - NORTHERN IRELAND left the UK?")</f>
        <v>POLL QUESTION 3D - UNION OF THE UK: How pleased or upset would you be if… - NORTHERN IRELAND left the UK?</v>
      </c>
    </row>
    <row r="10" spans="2:2" ht="18" customHeight="1" x14ac:dyDescent="0.3">
      <c r="B10" s="18" t="str">
        <f>HYPERLINK("#Q4A!A1","POLL QUESTION 4A - How likely or unlikely do you think it is that within the next ten years… - SCOTLAND will leave the UK and become an independent country?")</f>
        <v>POLL QUESTION 4A - How likely or unlikely do you think it is that within the next ten years… - SCOTLAND will leave the UK and become an independent country?</v>
      </c>
    </row>
    <row r="11" spans="2:2" s="29" customFormat="1" ht="18" customHeight="1" x14ac:dyDescent="0.3">
      <c r="B11" s="18" t="str">
        <f>HYPERLINK("#Q4B!A1","POLL QUESTION 4B - How likely or unlikely do you think it is that within the next ten years… - WALES will leave the UK and become an independent country?")</f>
        <v>POLL QUESTION 4B - How likely or unlikely do you think it is that within the next ten years… - WALES will leave the UK and become an independent country?</v>
      </c>
    </row>
    <row r="12" spans="2:2" s="29" customFormat="1" ht="18" customHeight="1" x14ac:dyDescent="0.3">
      <c r="B12" s="18" t="str">
        <f>HYPERLINK("#Q4C!A1","POLL QUESTION 4C - How likely or unlikely do you think it is that within the next ten years… - NORTHERN IRELAND will leave the UK and become an independent country?")</f>
        <v>POLL QUESTION 4C - How likely or unlikely do you think it is that within the next ten years… - NORTHERN IRELAND will leave the UK and become an independent country?</v>
      </c>
    </row>
    <row r="13" spans="2:2" ht="18" customHeight="1" x14ac:dyDescent="0.3">
      <c r="B13" s="18" t="str">
        <f>HYPERLINK("#Q5!A1","POLL QUESTION 5 - IDENTITY: Which if any of the following best describes the way you think of yourself?")</f>
        <v>POLL QUESTION 5 - IDENTITY: Which if any of the following best describes the way you think of yourself?</v>
      </c>
    </row>
    <row r="14" spans="2:2" ht="18" customHeight="1" x14ac:dyDescent="0.3">
      <c r="B14" s="18" t="str">
        <f>HYPERLINK("#Q6!A1","POLL QUESTION 6 - CORONAVIRUS RESPONSE Do you think Northern Ireland would have responded to Coronavirus better or worse as part of a united Ireland?")</f>
        <v>POLL QUESTION 6 - CORONAVIRUS RESPONSE Do you think Northern Ireland would have responded to Coronavirus better or worse as part of a united Ireland?</v>
      </c>
    </row>
    <row r="15" spans="2:2" ht="18" customHeight="1" x14ac:dyDescent="0.3">
      <c r="B15" s="18" t="str">
        <f>HYPERLINK("#Q7!A1","POLL QUESTION 7 - Should decisions about how to handle the coronavirus pandemic mostly be made by the UK government in London, the Irish government in Dublin, or should they mostly be made by the Northern Ireland NI government in Belfast")</f>
        <v>POLL QUESTION 7 - Should decisions about how to handle the coronavirus pandemic mostly be made by the UK government in London, the Irish government in Dublin, or should they mostly be made by the Northern Ireland NI government in Belfast</v>
      </c>
    </row>
    <row r="16" spans="2:2" ht="18" customHeight="1" x14ac:dyDescent="0.3">
      <c r="B16" s="18" t="str">
        <f>HYPERLINK("#Q8A!A1","POLL QUESTION 8A(Q8) - BREXIT: If the 2016 referendum on the United Kingdom's membership of the European Union EU was being held now how would you vote?")</f>
        <v>POLL QUESTION 8A(Q8) - BREXIT: If the 2016 referendum on the United Kingdom's membership of the European Union EU was being held now how would you vote?</v>
      </c>
    </row>
    <row r="17" spans="2:2" ht="18" customHeight="1" x14ac:dyDescent="0.3">
      <c r="B17" s="18" t="str">
        <f>HYPERLINK("#Q8BQ9!A1","POLL QUESTION 8B(Q9) - BREXIT: If there was a referendum now on whether the United Kingdom should or should not join the European Union EU how would you vote?")</f>
        <v>POLL QUESTION 8B(Q9) - BREXIT: If there was a referendum now on whether the United Kingdom should or should not join the European Union EU how would you vote?</v>
      </c>
    </row>
    <row r="18" spans="2:2" ht="18" customHeight="1" x14ac:dyDescent="0.3">
      <c r="B18" s="18" t="str">
        <f>HYPERLINK("#Q10A!A1","POLL QUESTION 10A - FINANCE: Do you think the following countries would be financially better or worse off if they became independent from the rest of the UK, and/or NI joined a united Ireland? - ENGLAND independent country from the UK?")</f>
        <v>POLL QUESTION 10A - FINANCE: Do you think the following countries would be financially better or worse off if they became independent from the rest of the UK, and/or NI joined a united Ireland? - ENGLAND independent country from the UK?</v>
      </c>
    </row>
    <row r="19" spans="2:2" s="29" customFormat="1" ht="18" customHeight="1" x14ac:dyDescent="0.3">
      <c r="B19" s="18" t="str">
        <f>HYPERLINK("#Q10B!A1","POLL QUESTION 10B - FINANCE: Do you think the following countries would be financially better or worse off if they became independent from the rest of the UK, and/or NI joined a united Ireland? - SCOTLAND independent country from the UK?")</f>
        <v>POLL QUESTION 10B - FINANCE: Do you think the following countries would be financially better or worse off if they became independent from the rest of the UK, and/or NI joined a united Ireland? - SCOTLAND independent country from the UK?</v>
      </c>
    </row>
    <row r="20" spans="2:2" s="29" customFormat="1" ht="18" customHeight="1" x14ac:dyDescent="0.3">
      <c r="B20" s="18" t="str">
        <f>HYPERLINK("#Q10C!A1","POLL QUESTION 10C - FINANCE: Do you think the following countries would be financially better or worse off if they became independent from the rest of the UK, and/or NI joined a united Ireland? - WALES independent country from the UK?")</f>
        <v>POLL QUESTION 10C - FINANCE: Do you think the following countries would be financially better or worse off if they became independent from the rest of the UK, and/or NI joined a united Ireland? - WALES independent country from the UK?</v>
      </c>
    </row>
    <row r="21" spans="2:2" s="29" customFormat="1" ht="18" customHeight="1" x14ac:dyDescent="0.3">
      <c r="B21" s="18" t="str">
        <f>HYPERLINK("#Q10D!A1","POLL QUESTION 10D - FINANCE: Do you think the following countries would be financially better or worse off if they became independent from the rest of the UK, and/or NI joined a united Ireland? - NORTHERN IRELAND joined a united Ireland?")</f>
        <v>POLL QUESTION 10D - FINANCE: Do you think the following countries would be financially better or worse off if they became independent from the rest of the UK, and/or NI joined a united Ireland? - NORTHERN IRELAND joined a united Ireland?</v>
      </c>
    </row>
    <row r="22" spans="2:2" ht="18" customHeight="1" x14ac:dyDescent="0.3">
      <c r="B22" s="18" t="str">
        <f>HYPERLINK("#Q11!A1","POLL QUESTION 11 - BREXIT: Do you think Northern Ireland will be financially better or worse off as a result of the UK leaving the EU or will it be much the same?")</f>
        <v>POLL QUESTION 11 - BREXIT: Do you think Northern Ireland will be financially better or worse off as a result of the UK leaving the EU or will it be much the same?</v>
      </c>
    </row>
    <row r="23" spans="2:2" s="29" customFormat="1" ht="18" customHeight="1" x14ac:dyDescent="0.3">
      <c r="B23" s="18" t="str">
        <f>HYPERLINK("#Q12.1A!A1","POLL QUESTION 12.1A - UK PRIME MINISTER: How likely or unlikely do you think it is that Scotland will leave the UK and become an independent country if.. BORIS JOHNSON REMAINS Prime Minister?")</f>
        <v>POLL QUESTION 12.1A - UK PRIME MINISTER: How likely or unlikely do you think it is that Scotland will leave the UK and become an independent country if.. BORIS JOHNSON REMAINS Prime Minister?</v>
      </c>
    </row>
    <row r="24" spans="2:2" s="29" customFormat="1" ht="18" customHeight="1" x14ac:dyDescent="0.3">
      <c r="B24" s="18" t="str">
        <f>HYPERLINK("#Q12.1B!A1","POLL QUESTION 12.1B - UK PRIME MINISTER: How likely or unlikely do you think it is that Scotland will leave the UK and become an independent country if.. RISHI SUNAK were to BECOME Prime Minister?")</f>
        <v>POLL QUESTION 12.1B - UK PRIME MINISTER: How likely or unlikely do you think it is that Scotland will leave the UK and become an independent country if.. RISHI SUNAK were to BECOME Prime Minister?</v>
      </c>
    </row>
    <row r="25" spans="2:2" s="29" customFormat="1" ht="18" customHeight="1" x14ac:dyDescent="0.3">
      <c r="B25" s="18" t="str">
        <f>HYPERLINK("#Q12.1C!A1","POLL QUESTION 12.1C - UK PRIME MINISTER: How likely or unlikely do you think it is that Scotland will leave the UK and become an independent country if.. MICHAEL GOVE were to BECOME Prime Minister?")</f>
        <v>POLL QUESTION 12.1C - UK PRIME MINISTER: How likely or unlikely do you think it is that Scotland will leave the UK and become an independent country if.. MICHAEL GOVE were to BECOME Prime Minister?</v>
      </c>
    </row>
    <row r="26" spans="2:2" s="29" customFormat="1" ht="18" customHeight="1" x14ac:dyDescent="0.3">
      <c r="B26" s="18" t="str">
        <f>HYPERLINK("#Q12.1D!A1","POLL QUESTION 12.1D - UK PRIME MINISTER: How likely or unlikely do you think it is that Scotland will leave the UK and become an independent country if.. KEIR STARMER to BECOME Prime Minister?")</f>
        <v>POLL QUESTION 12.1D - UK PRIME MINISTER: How likely or unlikely do you think it is that Scotland will leave the UK and become an independent country if.. KEIR STARMER to BECOME Prime Minister?</v>
      </c>
    </row>
    <row r="27" spans="2:2" s="29" customFormat="1" ht="18" customHeight="1" x14ac:dyDescent="0.3">
      <c r="B27" s="18" t="str">
        <f>HYPERLINK("#Q12.2A!A1","POLL QUESTION 12.2A - UK PRIME MINISTER: How likely or unlikely do you think it is that Northern Ireland will leave the UK and become part of a United Ireland if… - BORIS JOHNSON REMAINS Prime Minister?")</f>
        <v>POLL QUESTION 12.2A - UK PRIME MINISTER: How likely or unlikely do you think it is that Northern Ireland will leave the UK and become part of a United Ireland if… - BORIS JOHNSON REMAINS Prime Minister?</v>
      </c>
    </row>
    <row r="28" spans="2:2" s="29" customFormat="1" ht="18" customHeight="1" x14ac:dyDescent="0.3">
      <c r="B28" s="18" t="str">
        <f>HYPERLINK("#Q12.2B!A1","POLL QUESTION 12.2B - UK PRIME MINISTER: How likely or unlikely do you think it is that Northern Ireland will leave the UK and become part of a United Ireland if… - RISHI SUNAK were to BECOME Prime Minister?")</f>
        <v>POLL QUESTION 12.2B - UK PRIME MINISTER: How likely or unlikely do you think it is that Northern Ireland will leave the UK and become part of a United Ireland if… - RISHI SUNAK were to BECOME Prime Minister?</v>
      </c>
    </row>
    <row r="29" spans="2:2" s="29" customFormat="1" ht="18" customHeight="1" x14ac:dyDescent="0.3">
      <c r="B29" s="18" t="str">
        <f>HYPERLINK("#Q12.2C!A1","POLL QUESTION 12.2C - UK PRIME MINISTER: How likely or unlikely do you think it is that Northern Ireland will leave the UK and become part of a United Ireland if… - MICHAEL GOVE were to BECOME Prime Minister?")</f>
        <v>POLL QUESTION 12.2C - UK PRIME MINISTER: How likely or unlikely do you think it is that Northern Ireland will leave the UK and become part of a United Ireland if… - MICHAEL GOVE were to BECOME Prime Minister?</v>
      </c>
    </row>
    <row r="30" spans="2:2" s="29" customFormat="1" ht="18" customHeight="1" x14ac:dyDescent="0.3">
      <c r="B30" s="18" t="str">
        <f>HYPERLINK("#Q12.2D!A1","POLL QUESTION 12.2D - UK PRIME MINISTER: How likely or unlikely do you think it is that Northern Ireland will leave the UK and become part of a United Ireland if… - KEIR STARMER were to BECOME Prime Minister?")</f>
        <v>POLL QUESTION 12.2D - UK PRIME MINISTER: How likely or unlikely do you think it is that Northern Ireland will leave the UK and become part of a United Ireland if… - KEIR STARMER were to BECOME Prime Minister?</v>
      </c>
    </row>
    <row r="31" spans="2:2" s="29" customFormat="1" ht="18" customHeight="1" x14ac:dyDescent="0.3">
      <c r="B31" s="18"/>
    </row>
    <row r="32" spans="2:2" s="29" customFormat="1" ht="18" customHeight="1" x14ac:dyDescent="0.3">
      <c r="B32" s="18"/>
    </row>
    <row r="33" spans="2:2" s="29" customFormat="1" ht="18" customHeight="1" x14ac:dyDescent="0.3">
      <c r="B33" s="18"/>
    </row>
    <row r="34" spans="2:2" s="29" customFormat="1" ht="18" customHeight="1" x14ac:dyDescent="0.3">
      <c r="B34" s="18"/>
    </row>
    <row r="35" spans="2:2" s="29" customFormat="1" ht="18" customHeight="1" x14ac:dyDescent="0.3">
      <c r="B35" s="18"/>
    </row>
    <row r="36" spans="2:2" s="29" customFormat="1" ht="18" customHeight="1" x14ac:dyDescent="0.3">
      <c r="B36" s="18"/>
    </row>
    <row r="37" spans="2:2" s="29" customFormat="1" ht="18" customHeight="1" x14ac:dyDescent="0.3">
      <c r="B37" s="18"/>
    </row>
    <row r="38" spans="2:2" ht="18" customHeight="1" x14ac:dyDescent="0.3">
      <c r="B38" s="18"/>
    </row>
    <row r="39" spans="2:2" ht="18" customHeight="1" x14ac:dyDescent="0.3">
      <c r="B39" s="18"/>
    </row>
    <row r="40" spans="2:2" ht="18" customHeight="1" x14ac:dyDescent="0.3">
      <c r="B40" s="18"/>
    </row>
    <row r="41" spans="2:2" ht="18" customHeight="1" x14ac:dyDescent="0.3">
      <c r="B41" s="18"/>
    </row>
    <row r="42" spans="2:2" x14ac:dyDescent="0.3">
      <c r="B42" s="19"/>
    </row>
    <row r="43" spans="2:2" x14ac:dyDescent="0.3">
      <c r="B43" s="19"/>
    </row>
    <row r="44" spans="2:2" x14ac:dyDescent="0.3">
      <c r="B44" s="19"/>
    </row>
    <row r="45" spans="2:2" x14ac:dyDescent="0.3">
      <c r="B45" s="19"/>
    </row>
    <row r="46" spans="2:2" x14ac:dyDescent="0.3">
      <c r="B46" s="20"/>
    </row>
    <row r="47" spans="2:2" x14ac:dyDescent="0.3">
      <c r="B47" s="20"/>
    </row>
    <row r="48" spans="2:2" x14ac:dyDescent="0.3">
      <c r="B48" s="20"/>
    </row>
    <row r="49" spans="2:2" x14ac:dyDescent="0.3">
      <c r="B49" s="20"/>
    </row>
    <row r="50" spans="2:2" x14ac:dyDescent="0.3">
      <c r="B50" s="20"/>
    </row>
    <row r="51" spans="2:2" x14ac:dyDescent="0.3">
      <c r="B51" s="20"/>
    </row>
    <row r="52" spans="2:2" x14ac:dyDescent="0.3">
      <c r="B52" s="20"/>
    </row>
    <row r="53" spans="2:2" x14ac:dyDescent="0.3">
      <c r="B53" s="20"/>
    </row>
    <row r="54" spans="2:2" x14ac:dyDescent="0.3">
      <c r="B54" s="20"/>
    </row>
    <row r="55" spans="2:2" x14ac:dyDescent="0.3">
      <c r="B55" s="20"/>
    </row>
    <row r="56" spans="2:2" x14ac:dyDescent="0.3">
      <c r="B56" s="20"/>
    </row>
    <row r="57" spans="2:2" x14ac:dyDescent="0.3">
      <c r="B57" s="20"/>
    </row>
    <row r="58" spans="2:2" x14ac:dyDescent="0.3">
      <c r="B58" s="20"/>
    </row>
    <row r="59" spans="2:2" x14ac:dyDescent="0.3">
      <c r="B59" s="20"/>
    </row>
    <row r="60" spans="2:2" x14ac:dyDescent="0.3">
      <c r="B60" s="20"/>
    </row>
    <row r="61" spans="2:2" x14ac:dyDescent="0.3">
      <c r="B61" s="20"/>
    </row>
    <row r="62" spans="2:2" x14ac:dyDescent="0.3">
      <c r="B62" s="20"/>
    </row>
    <row r="63" spans="2:2" x14ac:dyDescent="0.3">
      <c r="B63" s="20"/>
    </row>
    <row r="64" spans="2:2" x14ac:dyDescent="0.3">
      <c r="B64" s="20"/>
    </row>
    <row r="65" spans="2:2" x14ac:dyDescent="0.3">
      <c r="B65" s="20"/>
    </row>
    <row r="66" spans="2:2" x14ac:dyDescent="0.3">
      <c r="B66" s="20"/>
    </row>
    <row r="67" spans="2:2" x14ac:dyDescent="0.3">
      <c r="B67" s="20"/>
    </row>
    <row r="68" spans="2:2" x14ac:dyDescent="0.3">
      <c r="B68" s="20"/>
    </row>
    <row r="69" spans="2:2" x14ac:dyDescent="0.3">
      <c r="B69" s="20"/>
    </row>
    <row r="70" spans="2:2" x14ac:dyDescent="0.3">
      <c r="B70" s="20"/>
    </row>
    <row r="71" spans="2:2" x14ac:dyDescent="0.3">
      <c r="B71" s="20"/>
    </row>
    <row r="72" spans="2:2" x14ac:dyDescent="0.3">
      <c r="B72" s="20"/>
    </row>
    <row r="73" spans="2:2" x14ac:dyDescent="0.3">
      <c r="B73" s="20"/>
    </row>
    <row r="74" spans="2:2" x14ac:dyDescent="0.3">
      <c r="B74" s="20"/>
    </row>
    <row r="75" spans="2:2" x14ac:dyDescent="0.3">
      <c r="B75" s="20"/>
    </row>
    <row r="76" spans="2:2" x14ac:dyDescent="0.3">
      <c r="B76" s="20"/>
    </row>
    <row r="77" spans="2:2" x14ac:dyDescent="0.3">
      <c r="B77" s="20"/>
    </row>
    <row r="78" spans="2:2" x14ac:dyDescent="0.3">
      <c r="B78" s="20"/>
    </row>
    <row r="79" spans="2:2" x14ac:dyDescent="0.3">
      <c r="B79" s="20"/>
    </row>
    <row r="80" spans="2:2" x14ac:dyDescent="0.3">
      <c r="B80" s="20"/>
    </row>
    <row r="81" spans="2:2" x14ac:dyDescent="0.3">
      <c r="B81" s="20"/>
    </row>
    <row r="82" spans="2:2" x14ac:dyDescent="0.3">
      <c r="B82" s="20"/>
    </row>
    <row r="83" spans="2:2" x14ac:dyDescent="0.3">
      <c r="B83" s="20"/>
    </row>
    <row r="84" spans="2:2" x14ac:dyDescent="0.3">
      <c r="B84" s="20"/>
    </row>
    <row r="85" spans="2:2" x14ac:dyDescent="0.3">
      <c r="B85" s="20"/>
    </row>
    <row r="86" spans="2:2" x14ac:dyDescent="0.3">
      <c r="B86" s="20"/>
    </row>
    <row r="87" spans="2:2" x14ac:dyDescent="0.3">
      <c r="B87" s="20"/>
    </row>
    <row r="88" spans="2:2" x14ac:dyDescent="0.3">
      <c r="B88" s="20"/>
    </row>
    <row r="89" spans="2:2" x14ac:dyDescent="0.3">
      <c r="B89" s="20"/>
    </row>
    <row r="90" spans="2:2" x14ac:dyDescent="0.3">
      <c r="B90" s="20"/>
    </row>
    <row r="91" spans="2:2" x14ac:dyDescent="0.3">
      <c r="B91" s="20"/>
    </row>
    <row r="92" spans="2:2" x14ac:dyDescent="0.3">
      <c r="B92" s="20"/>
    </row>
    <row r="93" spans="2:2" x14ac:dyDescent="0.3">
      <c r="B93" s="20"/>
    </row>
    <row r="94" spans="2:2" x14ac:dyDescent="0.3">
      <c r="B94" s="20"/>
    </row>
    <row r="95" spans="2:2" x14ac:dyDescent="0.3">
      <c r="B95" s="20"/>
    </row>
    <row r="96" spans="2:2" x14ac:dyDescent="0.3">
      <c r="B96" s="20"/>
    </row>
    <row r="97" spans="2:2" x14ac:dyDescent="0.3">
      <c r="B97" s="20"/>
    </row>
    <row r="98" spans="2:2" x14ac:dyDescent="0.3">
      <c r="B98" s="20"/>
    </row>
    <row r="99" spans="2:2" x14ac:dyDescent="0.3">
      <c r="B99" s="20"/>
    </row>
    <row r="100" spans="2:2" x14ac:dyDescent="0.3">
      <c r="B100" s="20"/>
    </row>
    <row r="101" spans="2:2" x14ac:dyDescent="0.3">
      <c r="B101" s="20"/>
    </row>
    <row r="102" spans="2:2" x14ac:dyDescent="0.3">
      <c r="B102" s="20"/>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20"/>
    </row>
    <row r="114" spans="2:2" x14ac:dyDescent="0.3">
      <c r="B114" s="20"/>
    </row>
    <row r="115" spans="2:2" x14ac:dyDescent="0.3">
      <c r="B115" s="20"/>
    </row>
    <row r="116" spans="2:2" x14ac:dyDescent="0.3">
      <c r="B116" s="20"/>
    </row>
    <row r="117" spans="2:2" x14ac:dyDescent="0.3">
      <c r="B117" s="20"/>
    </row>
    <row r="118" spans="2:2" x14ac:dyDescent="0.3">
      <c r="B118" s="20"/>
    </row>
    <row r="119" spans="2:2" x14ac:dyDescent="0.3">
      <c r="B119" s="20"/>
    </row>
    <row r="120" spans="2:2" x14ac:dyDescent="0.3">
      <c r="B120" s="20"/>
    </row>
    <row r="121" spans="2:2" x14ac:dyDescent="0.3">
      <c r="B121" s="20"/>
    </row>
    <row r="122" spans="2:2" x14ac:dyDescent="0.3">
      <c r="B122" s="20"/>
    </row>
    <row r="123" spans="2:2" x14ac:dyDescent="0.3">
      <c r="B123" s="20"/>
    </row>
    <row r="124" spans="2:2" x14ac:dyDescent="0.3">
      <c r="B124" s="20"/>
    </row>
    <row r="125" spans="2:2" x14ac:dyDescent="0.3">
      <c r="B125" s="20"/>
    </row>
    <row r="126" spans="2:2" x14ac:dyDescent="0.3">
      <c r="B126" s="20"/>
    </row>
    <row r="127" spans="2:2" x14ac:dyDescent="0.3">
      <c r="B127" s="20"/>
    </row>
    <row r="128" spans="2:2" x14ac:dyDescent="0.3">
      <c r="B128" s="20"/>
    </row>
    <row r="129" spans="2:2" x14ac:dyDescent="0.3">
      <c r="B129" s="20"/>
    </row>
    <row r="130" spans="2:2" x14ac:dyDescent="0.3">
      <c r="B130" s="20"/>
    </row>
    <row r="131" spans="2:2" x14ac:dyDescent="0.3">
      <c r="B131" s="20"/>
    </row>
    <row r="132" spans="2:2" x14ac:dyDescent="0.3">
      <c r="B132" s="20"/>
    </row>
    <row r="133" spans="2:2" x14ac:dyDescent="0.3">
      <c r="B133" s="20"/>
    </row>
    <row r="134" spans="2:2" x14ac:dyDescent="0.3">
      <c r="B134" s="20"/>
    </row>
  </sheetData>
  <sheetProtection algorithmName="SHA-512" hashValue="+qeuvbspZY5RODeMOeSk1vwBOSxGnysAbO6qORokMnDOnn/jxRSrp9T0zLyiYsEnsghvoMr87xFVVlH+n9o48A==" saltValue="l8Em/+due8+ZE/+7LlmIkA==" spinCount="100000" sheet="1" objects="1" scenarios="1"/>
  <pageMargins left="0.7" right="0.7" top="0.75" bottom="0.75" header="0.3" footer="0.3"/>
  <pageSetup paperSize="9" fitToHeight="0"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H15"/>
  <sheetViews>
    <sheetView showGridLines="0" workbookViewId="0"/>
  </sheetViews>
  <sheetFormatPr defaultRowHeight="14.4" x14ac:dyDescent="0.3"/>
  <cols>
    <col min="1" max="1" width="26.88671875" customWidth="1"/>
    <col min="2" max="34" width="10.6640625" customWidth="1"/>
  </cols>
  <sheetData>
    <row r="1" spans="1:34" ht="21" x14ac:dyDescent="0.4">
      <c r="A1" s="21" t="str">
        <f>HYPERLINK("#Contents!A1","Return to Contents")</f>
        <v>Return to Contents</v>
      </c>
    </row>
    <row r="2" spans="1:34" ht="45.6" customHeight="1" x14ac:dyDescent="0.35">
      <c r="A2" s="68" t="s">
        <v>905</v>
      </c>
      <c r="B2" s="68"/>
      <c r="C2" s="68"/>
      <c r="D2" s="68"/>
      <c r="E2" s="68"/>
      <c r="F2" s="68"/>
      <c r="G2" s="68"/>
      <c r="H2" s="68"/>
      <c r="I2" s="68"/>
      <c r="J2" s="68"/>
      <c r="K2" s="68"/>
      <c r="L2" s="68"/>
      <c r="M2" s="68"/>
      <c r="N2" s="68"/>
      <c r="O2" s="68"/>
    </row>
    <row r="3" spans="1:34" s="28" customFormat="1" ht="14.4" customHeight="1" x14ac:dyDescent="0.3">
      <c r="A3" s="40"/>
      <c r="B3" s="40"/>
      <c r="C3" s="75" t="s">
        <v>252</v>
      </c>
      <c r="D3" s="77"/>
      <c r="E3" s="75" t="s">
        <v>861</v>
      </c>
      <c r="F3" s="76"/>
      <c r="G3" s="76"/>
      <c r="H3" s="77"/>
      <c r="I3" s="78" t="s">
        <v>862</v>
      </c>
      <c r="J3" s="78"/>
      <c r="K3" s="78"/>
      <c r="L3" s="78" t="s">
        <v>887</v>
      </c>
      <c r="M3" s="78"/>
      <c r="N3" s="78" t="s">
        <v>253</v>
      </c>
      <c r="O3" s="78"/>
      <c r="P3" s="75" t="s">
        <v>888</v>
      </c>
      <c r="Q3" s="76"/>
      <c r="R3" s="76"/>
      <c r="S3" s="76"/>
      <c r="T3" s="76"/>
      <c r="U3" s="76"/>
      <c r="V3" s="76"/>
      <c r="W3" s="76"/>
      <c r="X3" s="76"/>
      <c r="Y3" s="76"/>
      <c r="Z3" s="77"/>
      <c r="AA3" s="75" t="s">
        <v>889</v>
      </c>
      <c r="AB3" s="76"/>
      <c r="AC3" s="76"/>
      <c r="AD3" s="76"/>
      <c r="AE3" s="75" t="s">
        <v>890</v>
      </c>
      <c r="AF3" s="76"/>
      <c r="AG3" s="76"/>
      <c r="AH3" s="76"/>
    </row>
    <row r="4" spans="1:34" ht="50.1" customHeight="1" x14ac:dyDescent="0.3">
      <c r="A4" s="2" t="s">
        <v>0</v>
      </c>
      <c r="B4" s="2" t="s">
        <v>1</v>
      </c>
      <c r="C4" s="2" t="s">
        <v>2</v>
      </c>
      <c r="D4" s="2" t="s">
        <v>3</v>
      </c>
      <c r="E4" s="2" t="s">
        <v>4</v>
      </c>
      <c r="F4" s="2" t="s">
        <v>5</v>
      </c>
      <c r="G4" s="2" t="s">
        <v>6</v>
      </c>
      <c r="H4" s="2" t="s">
        <v>7</v>
      </c>
      <c r="I4" s="2" t="s">
        <v>8</v>
      </c>
      <c r="J4" s="2" t="s">
        <v>9</v>
      </c>
      <c r="K4" s="2" t="s">
        <v>18</v>
      </c>
      <c r="L4" s="2" t="s">
        <v>863</v>
      </c>
      <c r="M4" s="2" t="s">
        <v>864</v>
      </c>
      <c r="N4" s="2" t="s">
        <v>865</v>
      </c>
      <c r="O4" s="2" t="s">
        <v>866</v>
      </c>
      <c r="P4" s="2" t="s">
        <v>11</v>
      </c>
      <c r="Q4" s="2" t="s">
        <v>877</v>
      </c>
      <c r="R4" s="2" t="s">
        <v>15</v>
      </c>
      <c r="S4" s="2" t="s">
        <v>14</v>
      </c>
      <c r="T4" s="2" t="s">
        <v>10</v>
      </c>
      <c r="U4" s="2" t="s">
        <v>12</v>
      </c>
      <c r="V4" s="2" t="s">
        <v>18</v>
      </c>
      <c r="W4" s="2" t="s">
        <v>867</v>
      </c>
      <c r="X4" s="2" t="s">
        <v>868</v>
      </c>
      <c r="Y4" s="2" t="s">
        <v>13</v>
      </c>
      <c r="Z4" s="2" t="s">
        <v>876</v>
      </c>
      <c r="AA4" s="2" t="s">
        <v>19</v>
      </c>
      <c r="AB4" s="2" t="s">
        <v>16</v>
      </c>
      <c r="AC4" s="2" t="s">
        <v>17</v>
      </c>
      <c r="AD4" s="2" t="s">
        <v>18</v>
      </c>
      <c r="AE4" s="2" t="s">
        <v>22</v>
      </c>
      <c r="AF4" s="2" t="s">
        <v>20</v>
      </c>
      <c r="AG4" s="2" t="s">
        <v>21</v>
      </c>
      <c r="AH4" s="2" t="s">
        <v>875</v>
      </c>
    </row>
    <row r="5" spans="1:34" ht="20.100000000000001" customHeight="1" x14ac:dyDescent="0.3">
      <c r="A5" s="6" t="s">
        <v>23</v>
      </c>
      <c r="B5" s="5" t="s">
        <v>24</v>
      </c>
      <c r="C5" s="5" t="s">
        <v>25</v>
      </c>
      <c r="D5" s="5" t="s">
        <v>26</v>
      </c>
      <c r="E5" s="5" t="s">
        <v>27</v>
      </c>
      <c r="F5" s="5" t="s">
        <v>28</v>
      </c>
      <c r="G5" s="5" t="s">
        <v>29</v>
      </c>
      <c r="H5" s="5" t="s">
        <v>30</v>
      </c>
      <c r="I5" s="5" t="s">
        <v>31</v>
      </c>
      <c r="J5" s="5" t="s">
        <v>32</v>
      </c>
      <c r="K5" s="5" t="s">
        <v>33</v>
      </c>
      <c r="L5" s="5" t="s">
        <v>34</v>
      </c>
      <c r="M5" s="5" t="s">
        <v>35</v>
      </c>
      <c r="N5" s="5" t="s">
        <v>36</v>
      </c>
      <c r="O5" s="5" t="s">
        <v>37</v>
      </c>
      <c r="P5" s="5" t="s">
        <v>39</v>
      </c>
      <c r="Q5" s="5" t="s">
        <v>46</v>
      </c>
      <c r="R5" s="5" t="s">
        <v>48</v>
      </c>
      <c r="S5" s="5" t="s">
        <v>45</v>
      </c>
      <c r="T5" s="5" t="s">
        <v>38</v>
      </c>
      <c r="U5" s="5" t="s">
        <v>40</v>
      </c>
      <c r="V5" s="5" t="s">
        <v>42</v>
      </c>
      <c r="W5" s="5" t="s">
        <v>43</v>
      </c>
      <c r="X5" s="5" t="s">
        <v>44</v>
      </c>
      <c r="Y5" s="5" t="s">
        <v>41</v>
      </c>
      <c r="Z5" s="5" t="s">
        <v>47</v>
      </c>
      <c r="AA5" s="5" t="s">
        <v>56</v>
      </c>
      <c r="AB5" s="5" t="s">
        <v>53</v>
      </c>
      <c r="AC5" s="5" t="s">
        <v>54</v>
      </c>
      <c r="AD5" s="5" t="s">
        <v>55</v>
      </c>
      <c r="AE5" s="5" t="s">
        <v>60</v>
      </c>
      <c r="AF5" s="5" t="s">
        <v>57</v>
      </c>
      <c r="AG5" s="5" t="s">
        <v>58</v>
      </c>
      <c r="AH5" s="5" t="s">
        <v>59</v>
      </c>
    </row>
    <row r="6" spans="1:34" ht="20.100000000000001" customHeight="1" x14ac:dyDescent="0.3">
      <c r="A6" s="3" t="s">
        <v>61</v>
      </c>
      <c r="B6" s="4" t="s">
        <v>254</v>
      </c>
      <c r="C6" s="4" t="s">
        <v>255</v>
      </c>
      <c r="D6" s="4" t="s">
        <v>64</v>
      </c>
      <c r="E6" s="4" t="s">
        <v>65</v>
      </c>
      <c r="F6" s="4" t="s">
        <v>66</v>
      </c>
      <c r="G6" s="4" t="s">
        <v>67</v>
      </c>
      <c r="H6" s="4" t="s">
        <v>68</v>
      </c>
      <c r="I6" s="4" t="s">
        <v>69</v>
      </c>
      <c r="J6" s="4" t="s">
        <v>70</v>
      </c>
      <c r="K6" s="4" t="s">
        <v>378</v>
      </c>
      <c r="L6" s="4" t="s">
        <v>72</v>
      </c>
      <c r="M6" s="4" t="s">
        <v>73</v>
      </c>
      <c r="N6" s="4" t="s">
        <v>263</v>
      </c>
      <c r="O6" s="4" t="s">
        <v>75</v>
      </c>
      <c r="P6" s="4" t="s">
        <v>318</v>
      </c>
      <c r="Q6" s="4" t="s">
        <v>319</v>
      </c>
      <c r="R6" s="4" t="s">
        <v>420</v>
      </c>
      <c r="S6" s="4" t="s">
        <v>267</v>
      </c>
      <c r="T6" s="4" t="s">
        <v>515</v>
      </c>
      <c r="U6" s="4" t="s">
        <v>244</v>
      </c>
      <c r="V6" s="4" t="s">
        <v>80</v>
      </c>
      <c r="W6" s="4" t="s">
        <v>151</v>
      </c>
      <c r="X6" s="4" t="s">
        <v>310</v>
      </c>
      <c r="Y6" s="4" t="s">
        <v>79</v>
      </c>
      <c r="Z6" s="4" t="s">
        <v>226</v>
      </c>
      <c r="AA6" s="4" t="s">
        <v>92</v>
      </c>
      <c r="AB6" s="4" t="s">
        <v>323</v>
      </c>
      <c r="AC6" s="4" t="s">
        <v>90</v>
      </c>
      <c r="AD6" s="4" t="s">
        <v>91</v>
      </c>
      <c r="AE6" s="4" t="s">
        <v>96</v>
      </c>
      <c r="AF6" s="4" t="s">
        <v>93</v>
      </c>
      <c r="AG6" s="4" t="s">
        <v>94</v>
      </c>
      <c r="AH6" s="4" t="s">
        <v>163</v>
      </c>
    </row>
    <row r="7" spans="1:34" ht="20.100000000000001" customHeight="1" x14ac:dyDescent="0.3">
      <c r="A7" s="6" t="s">
        <v>780</v>
      </c>
      <c r="B7" s="5" t="s">
        <v>807</v>
      </c>
      <c r="C7" s="5" t="s">
        <v>808</v>
      </c>
      <c r="D7" s="5" t="s">
        <v>333</v>
      </c>
      <c r="E7" s="5" t="s">
        <v>357</v>
      </c>
      <c r="F7" s="5" t="s">
        <v>694</v>
      </c>
      <c r="G7" s="5" t="s">
        <v>733</v>
      </c>
      <c r="H7" s="5" t="s">
        <v>452</v>
      </c>
      <c r="I7" s="5" t="s">
        <v>167</v>
      </c>
      <c r="J7" s="5" t="s">
        <v>582</v>
      </c>
      <c r="K7" s="5" t="s">
        <v>791</v>
      </c>
      <c r="L7" s="5" t="s">
        <v>809</v>
      </c>
      <c r="M7" s="5" t="s">
        <v>302</v>
      </c>
      <c r="N7" s="5" t="s">
        <v>104</v>
      </c>
      <c r="O7" s="5" t="s">
        <v>354</v>
      </c>
      <c r="P7" s="5" t="s">
        <v>781</v>
      </c>
      <c r="Q7" s="5" t="s">
        <v>232</v>
      </c>
      <c r="R7" s="5" t="s">
        <v>644</v>
      </c>
      <c r="S7" s="5" t="s">
        <v>282</v>
      </c>
      <c r="T7" s="5" t="s">
        <v>275</v>
      </c>
      <c r="U7" s="5" t="s">
        <v>112</v>
      </c>
      <c r="V7" s="5" t="s">
        <v>232</v>
      </c>
      <c r="W7" s="5" t="s">
        <v>107</v>
      </c>
      <c r="X7" s="5" t="s">
        <v>282</v>
      </c>
      <c r="Y7" s="5" t="s">
        <v>244</v>
      </c>
      <c r="Z7" s="5" t="s">
        <v>198</v>
      </c>
      <c r="AA7" s="5" t="s">
        <v>810</v>
      </c>
      <c r="AB7" s="5" t="s">
        <v>299</v>
      </c>
      <c r="AC7" s="5" t="s">
        <v>413</v>
      </c>
      <c r="AD7" s="5" t="s">
        <v>59</v>
      </c>
      <c r="AE7" s="5" t="s">
        <v>812</v>
      </c>
      <c r="AF7" s="5" t="s">
        <v>811</v>
      </c>
      <c r="AG7" s="5" t="s">
        <v>307</v>
      </c>
      <c r="AH7" s="5" t="s">
        <v>115</v>
      </c>
    </row>
    <row r="8" spans="1:34" ht="20.100000000000001" customHeight="1" x14ac:dyDescent="0.3">
      <c r="A8" s="3" t="s">
        <v>784</v>
      </c>
      <c r="B8" s="23" t="s">
        <v>347</v>
      </c>
      <c r="C8" s="23" t="s">
        <v>348</v>
      </c>
      <c r="D8" s="23" t="s">
        <v>347</v>
      </c>
      <c r="E8" s="23" t="s">
        <v>347</v>
      </c>
      <c r="F8" s="23" t="s">
        <v>345</v>
      </c>
      <c r="G8" s="23" t="s">
        <v>466</v>
      </c>
      <c r="H8" s="23" t="s">
        <v>346</v>
      </c>
      <c r="I8" s="23" t="s">
        <v>175</v>
      </c>
      <c r="J8" s="23" t="s">
        <v>344</v>
      </c>
      <c r="K8" s="23" t="s">
        <v>145</v>
      </c>
      <c r="L8" s="23" t="s">
        <v>338</v>
      </c>
      <c r="M8" s="23" t="s">
        <v>178</v>
      </c>
      <c r="N8" s="23" t="s">
        <v>348</v>
      </c>
      <c r="O8" s="23" t="s">
        <v>312</v>
      </c>
      <c r="P8" s="23" t="s">
        <v>444</v>
      </c>
      <c r="Q8" s="23" t="s">
        <v>211</v>
      </c>
      <c r="R8" s="23" t="s">
        <v>144</v>
      </c>
      <c r="S8" s="23" t="s">
        <v>123</v>
      </c>
      <c r="T8" s="23" t="s">
        <v>345</v>
      </c>
      <c r="U8" s="23" t="s">
        <v>132</v>
      </c>
      <c r="V8" s="23" t="s">
        <v>346</v>
      </c>
      <c r="W8" s="23" t="s">
        <v>407</v>
      </c>
      <c r="X8" s="23" t="s">
        <v>465</v>
      </c>
      <c r="Y8" s="23" t="s">
        <v>133</v>
      </c>
      <c r="Z8" s="23" t="s">
        <v>338</v>
      </c>
      <c r="AA8" s="23" t="s">
        <v>465</v>
      </c>
      <c r="AB8" s="23" t="s">
        <v>130</v>
      </c>
      <c r="AC8" s="23" t="s">
        <v>178</v>
      </c>
      <c r="AD8" s="23" t="s">
        <v>344</v>
      </c>
      <c r="AE8" s="23" t="s">
        <v>123</v>
      </c>
      <c r="AF8" s="23" t="s">
        <v>392</v>
      </c>
      <c r="AG8" s="23" t="s">
        <v>125</v>
      </c>
      <c r="AH8" s="23" t="s">
        <v>337</v>
      </c>
    </row>
    <row r="9" spans="1:34" ht="20.100000000000001" customHeight="1" x14ac:dyDescent="0.3">
      <c r="A9" s="6" t="s">
        <v>769</v>
      </c>
      <c r="B9" s="5" t="s">
        <v>459</v>
      </c>
      <c r="C9" s="5" t="s">
        <v>605</v>
      </c>
      <c r="D9" s="5" t="s">
        <v>799</v>
      </c>
      <c r="E9" s="5" t="s">
        <v>282</v>
      </c>
      <c r="F9" s="5" t="s">
        <v>150</v>
      </c>
      <c r="G9" s="5" t="s">
        <v>715</v>
      </c>
      <c r="H9" s="5" t="s">
        <v>513</v>
      </c>
      <c r="I9" s="5" t="s">
        <v>813</v>
      </c>
      <c r="J9" s="5" t="s">
        <v>104</v>
      </c>
      <c r="K9" s="5" t="s">
        <v>217</v>
      </c>
      <c r="L9" s="5" t="s">
        <v>814</v>
      </c>
      <c r="M9" s="5" t="s">
        <v>503</v>
      </c>
      <c r="N9" s="5" t="s">
        <v>152</v>
      </c>
      <c r="O9" s="5" t="s">
        <v>272</v>
      </c>
      <c r="P9" s="5" t="s">
        <v>118</v>
      </c>
      <c r="Q9" s="5" t="s">
        <v>262</v>
      </c>
      <c r="R9" s="5" t="s">
        <v>95</v>
      </c>
      <c r="S9" s="5" t="s">
        <v>362</v>
      </c>
      <c r="T9" s="5" t="s">
        <v>304</v>
      </c>
      <c r="U9" s="5" t="s">
        <v>198</v>
      </c>
      <c r="V9" s="5" t="s">
        <v>221</v>
      </c>
      <c r="W9" s="5" t="s">
        <v>238</v>
      </c>
      <c r="X9" s="5" t="s">
        <v>113</v>
      </c>
      <c r="Y9" s="5" t="s">
        <v>232</v>
      </c>
      <c r="Z9" s="5" t="s">
        <v>95</v>
      </c>
      <c r="AA9" s="5" t="s">
        <v>277</v>
      </c>
      <c r="AB9" s="5" t="s">
        <v>815</v>
      </c>
      <c r="AC9" s="5" t="s">
        <v>87</v>
      </c>
      <c r="AD9" s="5" t="s">
        <v>197</v>
      </c>
      <c r="AE9" s="5" t="s">
        <v>816</v>
      </c>
      <c r="AF9" s="5" t="s">
        <v>235</v>
      </c>
      <c r="AG9" s="5" t="s">
        <v>366</v>
      </c>
      <c r="AH9" s="5" t="s">
        <v>115</v>
      </c>
    </row>
    <row r="10" spans="1:34" ht="20.100000000000001" customHeight="1" x14ac:dyDescent="0.3">
      <c r="A10" s="3" t="s">
        <v>779</v>
      </c>
      <c r="B10" s="23" t="s">
        <v>174</v>
      </c>
      <c r="C10" s="23" t="s">
        <v>313</v>
      </c>
      <c r="D10" s="23" t="s">
        <v>127</v>
      </c>
      <c r="E10" s="23" t="s">
        <v>132</v>
      </c>
      <c r="F10" s="23" t="s">
        <v>177</v>
      </c>
      <c r="G10" s="23" t="s">
        <v>132</v>
      </c>
      <c r="H10" s="23" t="s">
        <v>137</v>
      </c>
      <c r="I10" s="23" t="s">
        <v>175</v>
      </c>
      <c r="J10" s="23" t="s">
        <v>125</v>
      </c>
      <c r="K10" s="23" t="s">
        <v>131</v>
      </c>
      <c r="L10" s="23" t="s">
        <v>123</v>
      </c>
      <c r="M10" s="23" t="s">
        <v>177</v>
      </c>
      <c r="N10" s="23" t="s">
        <v>132</v>
      </c>
      <c r="O10" s="23" t="s">
        <v>178</v>
      </c>
      <c r="P10" s="23" t="s">
        <v>143</v>
      </c>
      <c r="Q10" s="23" t="s">
        <v>408</v>
      </c>
      <c r="R10" s="23" t="s">
        <v>140</v>
      </c>
      <c r="S10" s="23" t="s">
        <v>133</v>
      </c>
      <c r="T10" s="23" t="s">
        <v>126</v>
      </c>
      <c r="U10" s="23" t="s">
        <v>177</v>
      </c>
      <c r="V10" s="23" t="s">
        <v>171</v>
      </c>
      <c r="W10" s="23" t="s">
        <v>178</v>
      </c>
      <c r="X10" s="23" t="s">
        <v>140</v>
      </c>
      <c r="Y10" s="23" t="s">
        <v>138</v>
      </c>
      <c r="Z10" s="23" t="s">
        <v>126</v>
      </c>
      <c r="AA10" s="23" t="s">
        <v>140</v>
      </c>
      <c r="AB10" s="23" t="s">
        <v>411</v>
      </c>
      <c r="AC10" s="23" t="s">
        <v>132</v>
      </c>
      <c r="AD10" s="23" t="s">
        <v>126</v>
      </c>
      <c r="AE10" s="23" t="s">
        <v>334</v>
      </c>
      <c r="AF10" s="23" t="s">
        <v>148</v>
      </c>
      <c r="AG10" s="23" t="s">
        <v>341</v>
      </c>
      <c r="AH10" s="23" t="s">
        <v>335</v>
      </c>
    </row>
    <row r="11" spans="1:34" ht="20.100000000000001" customHeight="1" x14ac:dyDescent="0.3">
      <c r="A11" s="6" t="s">
        <v>873</v>
      </c>
      <c r="B11" s="5" t="s">
        <v>482</v>
      </c>
      <c r="C11" s="5" t="s">
        <v>241</v>
      </c>
      <c r="D11" s="5" t="s">
        <v>245</v>
      </c>
      <c r="E11" s="5" t="s">
        <v>214</v>
      </c>
      <c r="F11" s="5" t="s">
        <v>121</v>
      </c>
      <c r="G11" s="5" t="s">
        <v>249</v>
      </c>
      <c r="H11" s="5" t="s">
        <v>304</v>
      </c>
      <c r="I11" s="5" t="s">
        <v>239</v>
      </c>
      <c r="J11" s="5" t="s">
        <v>303</v>
      </c>
      <c r="K11" s="5" t="s">
        <v>307</v>
      </c>
      <c r="L11" s="5" t="s">
        <v>103</v>
      </c>
      <c r="M11" s="5" t="s">
        <v>214</v>
      </c>
      <c r="N11" s="5" t="s">
        <v>168</v>
      </c>
      <c r="O11" s="5" t="s">
        <v>287</v>
      </c>
      <c r="P11" s="5" t="s">
        <v>115</v>
      </c>
      <c r="Q11" s="5" t="s">
        <v>85</v>
      </c>
      <c r="R11" s="5" t="s">
        <v>163</v>
      </c>
      <c r="S11" s="5" t="s">
        <v>281</v>
      </c>
      <c r="T11" s="5" t="s">
        <v>43</v>
      </c>
      <c r="U11" s="5" t="s">
        <v>95</v>
      </c>
      <c r="V11" s="5" t="s">
        <v>197</v>
      </c>
      <c r="W11" s="5" t="s">
        <v>108</v>
      </c>
      <c r="X11" s="5" t="s">
        <v>118</v>
      </c>
      <c r="Y11" s="5" t="s">
        <v>277</v>
      </c>
      <c r="Z11" s="5" t="s">
        <v>118</v>
      </c>
      <c r="AA11" s="5" t="s">
        <v>43</v>
      </c>
      <c r="AB11" s="5" t="s">
        <v>381</v>
      </c>
      <c r="AC11" s="5" t="s">
        <v>304</v>
      </c>
      <c r="AD11" s="5" t="s">
        <v>113</v>
      </c>
      <c r="AE11" s="5" t="s">
        <v>674</v>
      </c>
      <c r="AF11" s="5" t="s">
        <v>91</v>
      </c>
      <c r="AG11" s="5" t="s">
        <v>214</v>
      </c>
      <c r="AH11" s="5" t="s">
        <v>116</v>
      </c>
    </row>
    <row r="12" spans="1:34" ht="20.100000000000001" customHeight="1" x14ac:dyDescent="0.3">
      <c r="A12" s="3" t="s">
        <v>874</v>
      </c>
      <c r="B12" s="23" t="s">
        <v>209</v>
      </c>
      <c r="C12" s="23">
        <v>0.1</v>
      </c>
      <c r="D12" s="23">
        <v>0.03</v>
      </c>
      <c r="E12" s="23" t="s">
        <v>208</v>
      </c>
      <c r="F12" s="23">
        <v>0.08</v>
      </c>
      <c r="G12" s="23">
        <v>0.06</v>
      </c>
      <c r="H12" s="23" t="s">
        <v>207</v>
      </c>
      <c r="I12" s="23" t="s">
        <v>209</v>
      </c>
      <c r="J12" s="23" t="s">
        <v>209</v>
      </c>
      <c r="K12" s="23">
        <v>0.08</v>
      </c>
      <c r="L12" s="23" t="s">
        <v>208</v>
      </c>
      <c r="M12" s="23" t="s">
        <v>209</v>
      </c>
      <c r="N12" s="23">
        <v>0.06</v>
      </c>
      <c r="O12" s="23" t="s">
        <v>134</v>
      </c>
      <c r="P12" s="23">
        <v>0</v>
      </c>
      <c r="Q12" s="23" t="s">
        <v>148</v>
      </c>
      <c r="R12" s="23">
        <v>0.04</v>
      </c>
      <c r="S12" s="23" t="s">
        <v>136</v>
      </c>
      <c r="T12" s="23" t="s">
        <v>146</v>
      </c>
      <c r="U12" s="23" t="s">
        <v>171</v>
      </c>
      <c r="V12" s="23">
        <v>0.12</v>
      </c>
      <c r="W12" s="23" t="s">
        <v>143</v>
      </c>
      <c r="X12" s="23" t="s">
        <v>211</v>
      </c>
      <c r="Y12" s="23" t="s">
        <v>173</v>
      </c>
      <c r="Z12" s="23" t="s">
        <v>147</v>
      </c>
      <c r="AA12" s="23" t="s">
        <v>179</v>
      </c>
      <c r="AB12" s="23" t="s">
        <v>134</v>
      </c>
      <c r="AC12" s="23" t="s">
        <v>142</v>
      </c>
      <c r="AD12" s="23" t="s">
        <v>172</v>
      </c>
      <c r="AE12" s="23" t="s">
        <v>142</v>
      </c>
      <c r="AF12" s="23">
        <v>0.03</v>
      </c>
      <c r="AG12" s="23">
        <v>0.12</v>
      </c>
      <c r="AH12" s="23" t="s">
        <v>135</v>
      </c>
    </row>
    <row r="13" spans="1:34" ht="20.100000000000001" customHeight="1" x14ac:dyDescent="0.3">
      <c r="A13" s="6" t="s">
        <v>785</v>
      </c>
      <c r="B13" s="5" t="s">
        <v>191</v>
      </c>
      <c r="C13" s="5" t="s">
        <v>80</v>
      </c>
      <c r="D13" s="5" t="s">
        <v>206</v>
      </c>
      <c r="E13" s="5" t="s">
        <v>201</v>
      </c>
      <c r="F13" s="5" t="s">
        <v>47</v>
      </c>
      <c r="G13" s="5" t="s">
        <v>81</v>
      </c>
      <c r="H13" s="5" t="s">
        <v>214</v>
      </c>
      <c r="I13" s="5" t="s">
        <v>206</v>
      </c>
      <c r="J13" s="5" t="s">
        <v>277</v>
      </c>
      <c r="K13" s="5" t="s">
        <v>91</v>
      </c>
      <c r="L13" s="5" t="s">
        <v>304</v>
      </c>
      <c r="M13" s="5" t="s">
        <v>201</v>
      </c>
      <c r="N13" s="5" t="s">
        <v>166</v>
      </c>
      <c r="O13" s="5" t="s">
        <v>107</v>
      </c>
      <c r="P13" s="5" t="s">
        <v>197</v>
      </c>
      <c r="Q13" s="5" t="s">
        <v>219</v>
      </c>
      <c r="R13" s="5" t="s">
        <v>163</v>
      </c>
      <c r="S13" s="5" t="s">
        <v>232</v>
      </c>
      <c r="T13" s="5" t="s">
        <v>196</v>
      </c>
      <c r="U13" s="5" t="s">
        <v>115</v>
      </c>
      <c r="V13" s="5" t="s">
        <v>118</v>
      </c>
      <c r="W13" s="5" t="s">
        <v>160</v>
      </c>
      <c r="X13" s="5" t="s">
        <v>116</v>
      </c>
      <c r="Y13" s="5" t="s">
        <v>221</v>
      </c>
      <c r="Z13" s="5" t="s">
        <v>108</v>
      </c>
      <c r="AA13" s="5" t="s">
        <v>111</v>
      </c>
      <c r="AB13" s="5" t="s">
        <v>55</v>
      </c>
      <c r="AC13" s="5" t="s">
        <v>85</v>
      </c>
      <c r="AD13" s="5" t="s">
        <v>108</v>
      </c>
      <c r="AE13" s="5" t="s">
        <v>82</v>
      </c>
      <c r="AF13" s="5" t="s">
        <v>238</v>
      </c>
      <c r="AG13" s="5" t="s">
        <v>95</v>
      </c>
      <c r="AH13" s="5" t="s">
        <v>116</v>
      </c>
    </row>
    <row r="14" spans="1:34" ht="20.100000000000001" customHeight="1" x14ac:dyDescent="0.3">
      <c r="A14" s="3" t="s">
        <v>787</v>
      </c>
      <c r="B14" s="23" t="s">
        <v>211</v>
      </c>
      <c r="C14" s="23" t="s">
        <v>179</v>
      </c>
      <c r="D14" s="23" t="s">
        <v>148</v>
      </c>
      <c r="E14" s="23" t="s">
        <v>211</v>
      </c>
      <c r="F14" s="23" t="s">
        <v>211</v>
      </c>
      <c r="G14" s="23" t="s">
        <v>211</v>
      </c>
      <c r="H14" s="23" t="s">
        <v>179</v>
      </c>
      <c r="I14" s="23" t="s">
        <v>209</v>
      </c>
      <c r="J14" s="23" t="s">
        <v>140</v>
      </c>
      <c r="K14" s="23" t="s">
        <v>211</v>
      </c>
      <c r="L14" s="23" t="s">
        <v>179</v>
      </c>
      <c r="M14" s="23" t="s">
        <v>179</v>
      </c>
      <c r="N14" s="23" t="s">
        <v>148</v>
      </c>
      <c r="O14" s="23" t="s">
        <v>148</v>
      </c>
      <c r="P14" s="23" t="s">
        <v>143</v>
      </c>
      <c r="Q14" s="23" t="s">
        <v>211</v>
      </c>
      <c r="R14" s="23" t="s">
        <v>140</v>
      </c>
      <c r="S14" s="23" t="s">
        <v>147</v>
      </c>
      <c r="T14" s="23" t="s">
        <v>208</v>
      </c>
      <c r="U14" s="23" t="s">
        <v>207</v>
      </c>
      <c r="V14" s="23" t="s">
        <v>208</v>
      </c>
      <c r="W14" s="23" t="s">
        <v>148</v>
      </c>
      <c r="X14" s="23" t="s">
        <v>135</v>
      </c>
      <c r="Y14" s="23" t="s">
        <v>209</v>
      </c>
      <c r="Z14" s="23" t="s">
        <v>140</v>
      </c>
      <c r="AA14" s="23" t="s">
        <v>143</v>
      </c>
      <c r="AB14" s="23" t="s">
        <v>209</v>
      </c>
      <c r="AC14" s="23" t="s">
        <v>209</v>
      </c>
      <c r="AD14" s="23" t="s">
        <v>140</v>
      </c>
      <c r="AE14" s="23" t="s">
        <v>209</v>
      </c>
      <c r="AF14" s="23" t="s">
        <v>210</v>
      </c>
      <c r="AG14" s="23" t="s">
        <v>148</v>
      </c>
      <c r="AH14" s="23" t="s">
        <v>135</v>
      </c>
    </row>
    <row r="15" spans="1:34" x14ac:dyDescent="0.3">
      <c r="B15" s="22">
        <f>((B8)+(B10)+(B12)+(B14))</f>
        <v>1.0000000000000002</v>
      </c>
      <c r="C15" s="22">
        <f t="shared" ref="C15:AH15" si="0">((C8)+(C10)+(C12)+(C14))</f>
        <v>1</v>
      </c>
      <c r="D15" s="22">
        <f t="shared" si="0"/>
        <v>1</v>
      </c>
      <c r="E15" s="22">
        <f t="shared" si="0"/>
        <v>1</v>
      </c>
      <c r="F15" s="22">
        <f t="shared" si="0"/>
        <v>1</v>
      </c>
      <c r="G15" s="22">
        <f t="shared" si="0"/>
        <v>1.0000000000000002</v>
      </c>
      <c r="H15" s="22">
        <f t="shared" si="0"/>
        <v>1</v>
      </c>
      <c r="I15" s="22">
        <f t="shared" si="0"/>
        <v>1</v>
      </c>
      <c r="J15" s="22">
        <f t="shared" si="0"/>
        <v>1</v>
      </c>
      <c r="K15" s="22">
        <f t="shared" si="0"/>
        <v>1</v>
      </c>
      <c r="L15" s="22">
        <f t="shared" si="0"/>
        <v>0.99999999999999989</v>
      </c>
      <c r="M15" s="22">
        <f t="shared" si="0"/>
        <v>1</v>
      </c>
      <c r="N15" s="22">
        <f t="shared" si="0"/>
        <v>1.0000000000000002</v>
      </c>
      <c r="O15" s="22">
        <f t="shared" si="0"/>
        <v>1</v>
      </c>
      <c r="P15" s="22">
        <f t="shared" si="0"/>
        <v>1</v>
      </c>
      <c r="Q15" s="22">
        <f t="shared" si="0"/>
        <v>1</v>
      </c>
      <c r="R15" s="22">
        <f t="shared" si="0"/>
        <v>1</v>
      </c>
      <c r="S15" s="22">
        <f t="shared" si="0"/>
        <v>1</v>
      </c>
      <c r="T15" s="22">
        <f t="shared" si="0"/>
        <v>0.99999999999999989</v>
      </c>
      <c r="U15" s="22">
        <f t="shared" si="0"/>
        <v>1</v>
      </c>
      <c r="V15" s="22">
        <f t="shared" si="0"/>
        <v>1</v>
      </c>
      <c r="W15" s="22">
        <f t="shared" si="0"/>
        <v>1</v>
      </c>
      <c r="X15" s="22">
        <f t="shared" si="0"/>
        <v>1</v>
      </c>
      <c r="Y15" s="22">
        <f t="shared" si="0"/>
        <v>1</v>
      </c>
      <c r="Z15" s="22">
        <f t="shared" si="0"/>
        <v>1</v>
      </c>
      <c r="AA15" s="22">
        <f t="shared" si="0"/>
        <v>1</v>
      </c>
      <c r="AB15" s="22">
        <f t="shared" si="0"/>
        <v>1</v>
      </c>
      <c r="AC15" s="22">
        <f t="shared" si="0"/>
        <v>1</v>
      </c>
      <c r="AD15" s="22">
        <f t="shared" si="0"/>
        <v>1</v>
      </c>
      <c r="AE15" s="22">
        <f t="shared" si="0"/>
        <v>1</v>
      </c>
      <c r="AF15" s="22">
        <f t="shared" si="0"/>
        <v>1</v>
      </c>
      <c r="AG15" s="22">
        <f t="shared" si="0"/>
        <v>1</v>
      </c>
      <c r="AH15" s="22">
        <f t="shared" si="0"/>
        <v>1</v>
      </c>
    </row>
  </sheetData>
  <sheetProtection algorithmName="SHA-512" hashValue="4jX5awkJZdoV1bYnW8An/1eGmB5doZqZj2Kb491fJGXBPcc+uuz2mL19RNOSEAh2g/FAx2Y2cnklBlhdq/azaw==" saltValue="/pJHkbkmAlwxewR4VHfmwg==" spinCount="100000" sheet="1" objects="1" scenarios="1"/>
  <mergeCells count="8">
    <mergeCell ref="P3:Z3"/>
    <mergeCell ref="AE3:AH3"/>
    <mergeCell ref="AA3:AD3"/>
    <mergeCell ref="A2:O2"/>
    <mergeCell ref="C3:D3"/>
    <mergeCell ref="E3:H3"/>
    <mergeCell ref="I3:K3"/>
    <mergeCell ref="L3:O3"/>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5:AH11 B13:AH14 B12 E12 H12:J12 L12:M12 O12 Q12 S12:U12 W12:AE12 AH12"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H15"/>
  <sheetViews>
    <sheetView showGridLines="0" workbookViewId="0"/>
  </sheetViews>
  <sheetFormatPr defaultRowHeight="14.4" x14ac:dyDescent="0.3"/>
  <cols>
    <col min="1" max="1" width="25.88671875" customWidth="1"/>
    <col min="2" max="34" width="10.6640625" customWidth="1"/>
  </cols>
  <sheetData>
    <row r="1" spans="1:34" ht="21" x14ac:dyDescent="0.4">
      <c r="A1" s="21" t="str">
        <f>HYPERLINK("#Contents!A1","Return to Contents")</f>
        <v>Return to Contents</v>
      </c>
    </row>
    <row r="2" spans="1:34" ht="44.4" customHeight="1" x14ac:dyDescent="0.35">
      <c r="A2" s="73" t="s">
        <v>898</v>
      </c>
      <c r="B2" s="74"/>
      <c r="C2" s="74"/>
      <c r="D2" s="74"/>
      <c r="E2" s="74"/>
      <c r="F2" s="74"/>
      <c r="G2" s="74"/>
      <c r="H2" s="74"/>
      <c r="I2" s="74"/>
      <c r="J2" s="74"/>
      <c r="K2" s="74"/>
      <c r="L2" s="74"/>
      <c r="M2" s="74"/>
      <c r="N2" s="74"/>
      <c r="O2" s="74"/>
    </row>
    <row r="3" spans="1:34" ht="16.8" customHeight="1" x14ac:dyDescent="0.3">
      <c r="A3" s="1"/>
      <c r="B3" s="1"/>
      <c r="C3" s="69" t="s">
        <v>252</v>
      </c>
      <c r="D3" s="71"/>
      <c r="E3" s="69" t="s">
        <v>861</v>
      </c>
      <c r="F3" s="70"/>
      <c r="G3" s="70"/>
      <c r="H3" s="71"/>
      <c r="I3" s="72" t="s">
        <v>862</v>
      </c>
      <c r="J3" s="72"/>
      <c r="K3" s="72"/>
      <c r="L3" s="72" t="s">
        <v>887</v>
      </c>
      <c r="M3" s="72"/>
      <c r="N3" s="72" t="s">
        <v>253</v>
      </c>
      <c r="O3" s="72"/>
      <c r="P3" s="69" t="s">
        <v>888</v>
      </c>
      <c r="Q3" s="70"/>
      <c r="R3" s="70"/>
      <c r="S3" s="70"/>
      <c r="T3" s="70"/>
      <c r="U3" s="70"/>
      <c r="V3" s="70"/>
      <c r="W3" s="70"/>
      <c r="X3" s="70"/>
      <c r="Y3" s="70"/>
      <c r="Z3" s="71"/>
      <c r="AA3" s="69" t="s">
        <v>889</v>
      </c>
      <c r="AB3" s="70"/>
      <c r="AC3" s="70"/>
      <c r="AD3" s="70"/>
      <c r="AE3" s="69" t="s">
        <v>890</v>
      </c>
      <c r="AF3" s="70"/>
      <c r="AG3" s="70"/>
      <c r="AH3" s="70"/>
    </row>
    <row r="4" spans="1:34" ht="50.1" customHeight="1" x14ac:dyDescent="0.3">
      <c r="A4" s="2" t="s">
        <v>0</v>
      </c>
      <c r="B4" s="2" t="s">
        <v>1</v>
      </c>
      <c r="C4" s="2" t="s">
        <v>2</v>
      </c>
      <c r="D4" s="2" t="s">
        <v>3</v>
      </c>
      <c r="E4" s="2" t="s">
        <v>4</v>
      </c>
      <c r="F4" s="2" t="s">
        <v>5</v>
      </c>
      <c r="G4" s="2" t="s">
        <v>6</v>
      </c>
      <c r="H4" s="2" t="s">
        <v>7</v>
      </c>
      <c r="I4" s="2" t="s">
        <v>8</v>
      </c>
      <c r="J4" s="2" t="s">
        <v>9</v>
      </c>
      <c r="K4" s="2" t="s">
        <v>18</v>
      </c>
      <c r="L4" s="2" t="s">
        <v>863</v>
      </c>
      <c r="M4" s="2" t="s">
        <v>864</v>
      </c>
      <c r="N4" s="2" t="s">
        <v>865</v>
      </c>
      <c r="O4" s="2" t="s">
        <v>866</v>
      </c>
      <c r="P4" s="2" t="s">
        <v>11</v>
      </c>
      <c r="Q4" s="2" t="s">
        <v>877</v>
      </c>
      <c r="R4" s="2" t="s">
        <v>15</v>
      </c>
      <c r="S4" s="2" t="s">
        <v>14</v>
      </c>
      <c r="T4" s="2" t="s">
        <v>10</v>
      </c>
      <c r="U4" s="2" t="s">
        <v>12</v>
      </c>
      <c r="V4" s="2" t="s">
        <v>18</v>
      </c>
      <c r="W4" s="2" t="s">
        <v>867</v>
      </c>
      <c r="X4" s="2" t="s">
        <v>868</v>
      </c>
      <c r="Y4" s="2" t="s">
        <v>13</v>
      </c>
      <c r="Z4" s="2" t="s">
        <v>876</v>
      </c>
      <c r="AA4" s="2" t="s">
        <v>19</v>
      </c>
      <c r="AB4" s="2" t="s">
        <v>16</v>
      </c>
      <c r="AC4" s="2" t="s">
        <v>17</v>
      </c>
      <c r="AD4" s="2" t="s">
        <v>18</v>
      </c>
      <c r="AE4" s="2" t="s">
        <v>22</v>
      </c>
      <c r="AF4" s="2" t="s">
        <v>20</v>
      </c>
      <c r="AG4" s="2" t="s">
        <v>21</v>
      </c>
      <c r="AH4" s="2" t="s">
        <v>875</v>
      </c>
    </row>
    <row r="5" spans="1:34" ht="20.100000000000001" customHeight="1" x14ac:dyDescent="0.3">
      <c r="A5" s="6" t="s">
        <v>23</v>
      </c>
      <c r="B5" s="5" t="s">
        <v>24</v>
      </c>
      <c r="C5" s="5" t="s">
        <v>25</v>
      </c>
      <c r="D5" s="5" t="s">
        <v>26</v>
      </c>
      <c r="E5" s="5" t="s">
        <v>27</v>
      </c>
      <c r="F5" s="5" t="s">
        <v>28</v>
      </c>
      <c r="G5" s="5" t="s">
        <v>29</v>
      </c>
      <c r="H5" s="5" t="s">
        <v>30</v>
      </c>
      <c r="I5" s="5" t="s">
        <v>31</v>
      </c>
      <c r="J5" s="5" t="s">
        <v>32</v>
      </c>
      <c r="K5" s="5" t="s">
        <v>33</v>
      </c>
      <c r="L5" s="5" t="s">
        <v>34</v>
      </c>
      <c r="M5" s="5" t="s">
        <v>35</v>
      </c>
      <c r="N5" s="5" t="s">
        <v>36</v>
      </c>
      <c r="O5" s="5" t="s">
        <v>37</v>
      </c>
      <c r="P5" s="5" t="s">
        <v>39</v>
      </c>
      <c r="Q5" s="5" t="s">
        <v>46</v>
      </c>
      <c r="R5" s="5" t="s">
        <v>48</v>
      </c>
      <c r="S5" s="5" t="s">
        <v>45</v>
      </c>
      <c r="T5" s="5" t="s">
        <v>38</v>
      </c>
      <c r="U5" s="5" t="s">
        <v>40</v>
      </c>
      <c r="V5" s="5" t="s">
        <v>42</v>
      </c>
      <c r="W5" s="5" t="s">
        <v>43</v>
      </c>
      <c r="X5" s="5" t="s">
        <v>44</v>
      </c>
      <c r="Y5" s="5" t="s">
        <v>41</v>
      </c>
      <c r="Z5" s="5" t="s">
        <v>47</v>
      </c>
      <c r="AA5" s="5" t="s">
        <v>56</v>
      </c>
      <c r="AB5" s="5" t="s">
        <v>53</v>
      </c>
      <c r="AC5" s="5" t="s">
        <v>54</v>
      </c>
      <c r="AD5" s="5" t="s">
        <v>55</v>
      </c>
      <c r="AE5" s="5" t="s">
        <v>60</v>
      </c>
      <c r="AF5" s="5" t="s">
        <v>57</v>
      </c>
      <c r="AG5" s="5" t="s">
        <v>58</v>
      </c>
      <c r="AH5" s="5" t="s">
        <v>59</v>
      </c>
    </row>
    <row r="6" spans="1:34" ht="20.100000000000001" customHeight="1" x14ac:dyDescent="0.3">
      <c r="A6" s="3" t="s">
        <v>61</v>
      </c>
      <c r="B6" s="4" t="s">
        <v>62</v>
      </c>
      <c r="C6" s="4" t="s">
        <v>625</v>
      </c>
      <c r="D6" s="4" t="s">
        <v>64</v>
      </c>
      <c r="E6" s="4" t="s">
        <v>355</v>
      </c>
      <c r="F6" s="4" t="s">
        <v>314</v>
      </c>
      <c r="G6" s="4" t="s">
        <v>258</v>
      </c>
      <c r="H6" s="4" t="s">
        <v>68</v>
      </c>
      <c r="I6" s="4" t="s">
        <v>69</v>
      </c>
      <c r="J6" s="4" t="s">
        <v>70</v>
      </c>
      <c r="K6" s="4" t="s">
        <v>378</v>
      </c>
      <c r="L6" s="4" t="s">
        <v>316</v>
      </c>
      <c r="M6" s="4" t="s">
        <v>317</v>
      </c>
      <c r="N6" s="4" t="s">
        <v>74</v>
      </c>
      <c r="O6" s="4" t="s">
        <v>264</v>
      </c>
      <c r="P6" s="4" t="s">
        <v>318</v>
      </c>
      <c r="Q6" s="4" t="s">
        <v>333</v>
      </c>
      <c r="R6" s="4" t="s">
        <v>420</v>
      </c>
      <c r="S6" s="4" t="s">
        <v>267</v>
      </c>
      <c r="T6" s="4" t="s">
        <v>76</v>
      </c>
      <c r="U6" s="4" t="s">
        <v>78</v>
      </c>
      <c r="V6" s="4" t="s">
        <v>199</v>
      </c>
      <c r="W6" s="4" t="s">
        <v>81</v>
      </c>
      <c r="X6" s="4" t="s">
        <v>310</v>
      </c>
      <c r="Y6" s="4" t="s">
        <v>79</v>
      </c>
      <c r="Z6" s="4" t="s">
        <v>226</v>
      </c>
      <c r="AA6" s="4" t="s">
        <v>92</v>
      </c>
      <c r="AB6" s="4" t="s">
        <v>323</v>
      </c>
      <c r="AC6" s="4" t="s">
        <v>518</v>
      </c>
      <c r="AD6" s="4" t="s">
        <v>91</v>
      </c>
      <c r="AE6" s="4" t="s">
        <v>96</v>
      </c>
      <c r="AF6" s="4" t="s">
        <v>93</v>
      </c>
      <c r="AG6" s="4" t="s">
        <v>162</v>
      </c>
      <c r="AH6" s="4" t="s">
        <v>163</v>
      </c>
    </row>
    <row r="7" spans="1:34" ht="20.100000000000001" customHeight="1" x14ac:dyDescent="0.3">
      <c r="A7" s="6" t="s">
        <v>817</v>
      </c>
      <c r="B7" s="5" t="s">
        <v>818</v>
      </c>
      <c r="C7" s="5" t="s">
        <v>819</v>
      </c>
      <c r="D7" s="5" t="s">
        <v>77</v>
      </c>
      <c r="E7" s="5" t="s">
        <v>79</v>
      </c>
      <c r="F7" s="5" t="s">
        <v>820</v>
      </c>
      <c r="G7" s="5" t="s">
        <v>426</v>
      </c>
      <c r="H7" s="5" t="s">
        <v>149</v>
      </c>
      <c r="I7" s="5" t="s">
        <v>432</v>
      </c>
      <c r="J7" s="5" t="s">
        <v>617</v>
      </c>
      <c r="K7" s="5" t="s">
        <v>652</v>
      </c>
      <c r="L7" s="5" t="s">
        <v>821</v>
      </c>
      <c r="M7" s="5" t="s">
        <v>535</v>
      </c>
      <c r="N7" s="5" t="s">
        <v>822</v>
      </c>
      <c r="O7" s="5" t="s">
        <v>677</v>
      </c>
      <c r="P7" s="5" t="s">
        <v>451</v>
      </c>
      <c r="Q7" s="5" t="s">
        <v>50</v>
      </c>
      <c r="R7" s="5" t="s">
        <v>27</v>
      </c>
      <c r="S7" s="5" t="s">
        <v>695</v>
      </c>
      <c r="T7" s="5" t="s">
        <v>321</v>
      </c>
      <c r="U7" s="5" t="s">
        <v>307</v>
      </c>
      <c r="V7" s="5" t="s">
        <v>168</v>
      </c>
      <c r="W7" s="5" t="s">
        <v>311</v>
      </c>
      <c r="X7" s="5" t="s">
        <v>202</v>
      </c>
      <c r="Y7" s="5" t="s">
        <v>295</v>
      </c>
      <c r="Z7" s="5" t="s">
        <v>196</v>
      </c>
      <c r="AA7" s="5" t="s">
        <v>328</v>
      </c>
      <c r="AB7" s="5" t="s">
        <v>823</v>
      </c>
      <c r="AC7" s="5" t="s">
        <v>719</v>
      </c>
      <c r="AD7" s="5" t="s">
        <v>202</v>
      </c>
      <c r="AE7" s="5" t="s">
        <v>824</v>
      </c>
      <c r="AF7" s="5" t="s">
        <v>639</v>
      </c>
      <c r="AG7" s="5" t="s">
        <v>284</v>
      </c>
      <c r="AH7" s="5" t="s">
        <v>113</v>
      </c>
    </row>
    <row r="8" spans="1:34" ht="20.100000000000001" customHeight="1" x14ac:dyDescent="0.3">
      <c r="A8" s="3" t="s">
        <v>825</v>
      </c>
      <c r="B8" s="23" t="s">
        <v>440</v>
      </c>
      <c r="C8" s="23" t="s">
        <v>338</v>
      </c>
      <c r="D8" s="23" t="s">
        <v>347</v>
      </c>
      <c r="E8" s="23" t="s">
        <v>178</v>
      </c>
      <c r="F8" s="23" t="s">
        <v>145</v>
      </c>
      <c r="G8" s="23" t="s">
        <v>466</v>
      </c>
      <c r="H8" s="23" t="s">
        <v>345</v>
      </c>
      <c r="I8" s="23" t="s">
        <v>411</v>
      </c>
      <c r="J8" s="23" t="s">
        <v>176</v>
      </c>
      <c r="K8" s="23" t="s">
        <v>178</v>
      </c>
      <c r="L8" s="23" t="s">
        <v>466</v>
      </c>
      <c r="M8" s="23" t="s">
        <v>440</v>
      </c>
      <c r="N8" s="23" t="s">
        <v>348</v>
      </c>
      <c r="O8" s="23" t="s">
        <v>758</v>
      </c>
      <c r="P8" s="23" t="s">
        <v>146</v>
      </c>
      <c r="Q8" s="23" t="s">
        <v>445</v>
      </c>
      <c r="R8" s="23" t="s">
        <v>181</v>
      </c>
      <c r="S8" s="23" t="s">
        <v>587</v>
      </c>
      <c r="T8" s="23" t="s">
        <v>342</v>
      </c>
      <c r="U8" s="23" t="s">
        <v>465</v>
      </c>
      <c r="V8" s="23" t="s">
        <v>336</v>
      </c>
      <c r="W8" s="23" t="s">
        <v>442</v>
      </c>
      <c r="X8" s="23" t="s">
        <v>228</v>
      </c>
      <c r="Y8" s="23" t="s">
        <v>337</v>
      </c>
      <c r="Z8" s="23" t="s">
        <v>305</v>
      </c>
      <c r="AA8" s="23" t="s">
        <v>138</v>
      </c>
      <c r="AB8" s="23" t="s">
        <v>409</v>
      </c>
      <c r="AC8" s="23" t="s">
        <v>637</v>
      </c>
      <c r="AD8" s="23" t="s">
        <v>336</v>
      </c>
      <c r="AE8" s="23" t="s">
        <v>408</v>
      </c>
      <c r="AF8" s="23" t="s">
        <v>173</v>
      </c>
      <c r="AG8" s="23" t="s">
        <v>343</v>
      </c>
      <c r="AH8" s="23" t="s">
        <v>132</v>
      </c>
    </row>
    <row r="9" spans="1:34" ht="20.100000000000001" customHeight="1" x14ac:dyDescent="0.3">
      <c r="A9" s="6" t="s">
        <v>826</v>
      </c>
      <c r="B9" s="5" t="s">
        <v>778</v>
      </c>
      <c r="C9" s="5" t="s">
        <v>386</v>
      </c>
      <c r="D9" s="5" t="s">
        <v>662</v>
      </c>
      <c r="E9" s="5" t="s">
        <v>122</v>
      </c>
      <c r="F9" s="5" t="s">
        <v>827</v>
      </c>
      <c r="G9" s="5" t="s">
        <v>152</v>
      </c>
      <c r="H9" s="5" t="s">
        <v>357</v>
      </c>
      <c r="I9" s="5" t="s">
        <v>79</v>
      </c>
      <c r="J9" s="5" t="s">
        <v>461</v>
      </c>
      <c r="K9" s="5" t="s">
        <v>499</v>
      </c>
      <c r="L9" s="5" t="s">
        <v>356</v>
      </c>
      <c r="M9" s="5" t="s">
        <v>235</v>
      </c>
      <c r="N9" s="5" t="s">
        <v>434</v>
      </c>
      <c r="O9" s="5" t="s">
        <v>245</v>
      </c>
      <c r="P9" s="5" t="s">
        <v>561</v>
      </c>
      <c r="Q9" s="5" t="s">
        <v>245</v>
      </c>
      <c r="R9" s="5" t="s">
        <v>282</v>
      </c>
      <c r="S9" s="5" t="s">
        <v>161</v>
      </c>
      <c r="T9" s="5" t="s">
        <v>163</v>
      </c>
      <c r="U9" s="5" t="s">
        <v>108</v>
      </c>
      <c r="V9" s="5" t="s">
        <v>95</v>
      </c>
      <c r="W9" s="5" t="s">
        <v>108</v>
      </c>
      <c r="X9" s="5" t="s">
        <v>151</v>
      </c>
      <c r="Y9" s="5" t="s">
        <v>240</v>
      </c>
      <c r="Z9" s="5" t="s">
        <v>95</v>
      </c>
      <c r="AA9" s="5" t="s">
        <v>814</v>
      </c>
      <c r="AB9" s="5" t="s">
        <v>100</v>
      </c>
      <c r="AC9" s="5" t="s">
        <v>235</v>
      </c>
      <c r="AD9" s="5" t="s">
        <v>115</v>
      </c>
      <c r="AE9" s="5" t="s">
        <v>303</v>
      </c>
      <c r="AF9" s="5" t="s">
        <v>399</v>
      </c>
      <c r="AG9" s="5" t="s">
        <v>198</v>
      </c>
      <c r="AH9" s="5" t="s">
        <v>160</v>
      </c>
    </row>
    <row r="10" spans="1:34" ht="20.100000000000001" customHeight="1" x14ac:dyDescent="0.3">
      <c r="A10" s="3" t="s">
        <v>828</v>
      </c>
      <c r="B10" s="23" t="s">
        <v>128</v>
      </c>
      <c r="C10" s="23" t="s">
        <v>228</v>
      </c>
      <c r="D10" s="23" t="s">
        <v>170</v>
      </c>
      <c r="E10" s="23" t="s">
        <v>138</v>
      </c>
      <c r="F10" s="23" t="s">
        <v>172</v>
      </c>
      <c r="G10" s="23" t="s">
        <v>137</v>
      </c>
      <c r="H10" s="23" t="s">
        <v>124</v>
      </c>
      <c r="I10" s="23" t="s">
        <v>172</v>
      </c>
      <c r="J10" s="23" t="s">
        <v>124</v>
      </c>
      <c r="K10" s="23" t="s">
        <v>170</v>
      </c>
      <c r="L10" s="23" t="s">
        <v>146</v>
      </c>
      <c r="M10" s="23" t="s">
        <v>131</v>
      </c>
      <c r="N10" s="23" t="s">
        <v>124</v>
      </c>
      <c r="O10" s="23" t="s">
        <v>141</v>
      </c>
      <c r="P10" s="23" t="s">
        <v>180</v>
      </c>
      <c r="Q10" s="23" t="s">
        <v>209</v>
      </c>
      <c r="R10" s="23" t="s">
        <v>138</v>
      </c>
      <c r="S10" s="23" t="s">
        <v>179</v>
      </c>
      <c r="T10" s="23" t="s">
        <v>211</v>
      </c>
      <c r="U10" s="23" t="s">
        <v>210</v>
      </c>
      <c r="V10" s="23" t="s">
        <v>146</v>
      </c>
      <c r="W10" s="23" t="s">
        <v>179</v>
      </c>
      <c r="X10" s="23" t="s">
        <v>337</v>
      </c>
      <c r="Y10" s="23" t="s">
        <v>128</v>
      </c>
      <c r="Z10" s="23" t="s">
        <v>126</v>
      </c>
      <c r="AA10" s="23" t="s">
        <v>127</v>
      </c>
      <c r="AB10" s="23" t="s">
        <v>209</v>
      </c>
      <c r="AC10" s="23" t="s">
        <v>147</v>
      </c>
      <c r="AD10" s="23" t="s">
        <v>131</v>
      </c>
      <c r="AE10" s="23" t="s">
        <v>148</v>
      </c>
      <c r="AF10" s="23" t="s">
        <v>177</v>
      </c>
      <c r="AG10" s="23" t="s">
        <v>136</v>
      </c>
      <c r="AH10" s="23" t="s">
        <v>130</v>
      </c>
    </row>
    <row r="11" spans="1:34" ht="20.100000000000001" customHeight="1" x14ac:dyDescent="0.3">
      <c r="A11" s="6" t="s">
        <v>829</v>
      </c>
      <c r="B11" s="5" t="s">
        <v>830</v>
      </c>
      <c r="C11" s="5" t="s">
        <v>278</v>
      </c>
      <c r="D11" s="5" t="s">
        <v>512</v>
      </c>
      <c r="E11" s="5" t="s">
        <v>223</v>
      </c>
      <c r="F11" s="5" t="s">
        <v>309</v>
      </c>
      <c r="G11" s="5" t="s">
        <v>203</v>
      </c>
      <c r="H11" s="5" t="s">
        <v>236</v>
      </c>
      <c r="I11" s="5" t="s">
        <v>188</v>
      </c>
      <c r="J11" s="5" t="s">
        <v>292</v>
      </c>
      <c r="K11" s="5" t="s">
        <v>189</v>
      </c>
      <c r="L11" s="5" t="s">
        <v>352</v>
      </c>
      <c r="M11" s="5" t="s">
        <v>166</v>
      </c>
      <c r="N11" s="5" t="s">
        <v>266</v>
      </c>
      <c r="O11" s="5" t="s">
        <v>219</v>
      </c>
      <c r="P11" s="5" t="s">
        <v>58</v>
      </c>
      <c r="Q11" s="5" t="s">
        <v>201</v>
      </c>
      <c r="R11" s="5" t="s">
        <v>249</v>
      </c>
      <c r="S11" s="5" t="s">
        <v>110</v>
      </c>
      <c r="T11" s="5" t="s">
        <v>112</v>
      </c>
      <c r="U11" s="5" t="s">
        <v>113</v>
      </c>
      <c r="V11" s="5" t="s">
        <v>113</v>
      </c>
      <c r="W11" s="5" t="s">
        <v>116</v>
      </c>
      <c r="X11" s="5" t="s">
        <v>277</v>
      </c>
      <c r="Y11" s="5" t="s">
        <v>201</v>
      </c>
      <c r="Z11" s="5" t="s">
        <v>109</v>
      </c>
      <c r="AA11" s="5" t="s">
        <v>331</v>
      </c>
      <c r="AB11" s="5" t="s">
        <v>311</v>
      </c>
      <c r="AC11" s="5" t="s">
        <v>293</v>
      </c>
      <c r="AD11" s="5" t="s">
        <v>118</v>
      </c>
      <c r="AE11" s="5" t="s">
        <v>286</v>
      </c>
      <c r="AF11" s="5" t="s">
        <v>382</v>
      </c>
      <c r="AG11" s="5" t="s">
        <v>197</v>
      </c>
      <c r="AH11" s="5" t="s">
        <v>108</v>
      </c>
    </row>
    <row r="12" spans="1:34" ht="20.100000000000001" customHeight="1" x14ac:dyDescent="0.3">
      <c r="A12" s="3" t="s">
        <v>831</v>
      </c>
      <c r="B12" s="23" t="s">
        <v>136</v>
      </c>
      <c r="C12" s="23" t="s">
        <v>142</v>
      </c>
      <c r="D12" s="23" t="s">
        <v>130</v>
      </c>
      <c r="E12" s="23" t="s">
        <v>228</v>
      </c>
      <c r="F12" s="23" t="s">
        <v>136</v>
      </c>
      <c r="G12" s="23" t="s">
        <v>142</v>
      </c>
      <c r="H12" s="23" t="s">
        <v>130</v>
      </c>
      <c r="I12" s="23" t="s">
        <v>142</v>
      </c>
      <c r="J12" s="23" t="s">
        <v>130</v>
      </c>
      <c r="K12" s="23" t="s">
        <v>136</v>
      </c>
      <c r="L12" s="23" t="s">
        <v>136</v>
      </c>
      <c r="M12" s="23" t="s">
        <v>147</v>
      </c>
      <c r="N12" s="23" t="s">
        <v>141</v>
      </c>
      <c r="O12" s="23" t="s">
        <v>142</v>
      </c>
      <c r="P12" s="23" t="s">
        <v>243</v>
      </c>
      <c r="Q12" s="23" t="s">
        <v>210</v>
      </c>
      <c r="R12" s="23" t="s">
        <v>141</v>
      </c>
      <c r="S12" s="23" t="s">
        <v>207</v>
      </c>
      <c r="T12" s="23" t="s">
        <v>208</v>
      </c>
      <c r="U12" s="23" t="s">
        <v>148</v>
      </c>
      <c r="V12" s="23" t="s">
        <v>209</v>
      </c>
      <c r="W12" s="23" t="s">
        <v>135</v>
      </c>
      <c r="X12" s="23" t="s">
        <v>123</v>
      </c>
      <c r="Y12" s="23" t="s">
        <v>134</v>
      </c>
      <c r="Z12" s="23" t="s">
        <v>128</v>
      </c>
      <c r="AA12" s="23" t="s">
        <v>137</v>
      </c>
      <c r="AB12" s="23" t="s">
        <v>140</v>
      </c>
      <c r="AC12" s="23" t="s">
        <v>141</v>
      </c>
      <c r="AD12" s="23" t="s">
        <v>171</v>
      </c>
      <c r="AE12" s="23" t="s">
        <v>148</v>
      </c>
      <c r="AF12" s="23" t="s">
        <v>124</v>
      </c>
      <c r="AG12" s="23" t="s">
        <v>179</v>
      </c>
      <c r="AH12" s="23" t="s">
        <v>134</v>
      </c>
    </row>
    <row r="13" spans="1:34" ht="20.100000000000001" customHeight="1" x14ac:dyDescent="0.3">
      <c r="A13" s="6" t="s">
        <v>467</v>
      </c>
      <c r="B13" s="5" t="s">
        <v>386</v>
      </c>
      <c r="C13" s="5" t="s">
        <v>563</v>
      </c>
      <c r="D13" s="5" t="s">
        <v>157</v>
      </c>
      <c r="E13" s="5" t="s">
        <v>202</v>
      </c>
      <c r="F13" s="5" t="s">
        <v>239</v>
      </c>
      <c r="G13" s="5" t="s">
        <v>186</v>
      </c>
      <c r="H13" s="5" t="s">
        <v>100</v>
      </c>
      <c r="I13" s="5" t="s">
        <v>297</v>
      </c>
      <c r="J13" s="5" t="s">
        <v>310</v>
      </c>
      <c r="K13" s="5" t="s">
        <v>100</v>
      </c>
      <c r="L13" s="5" t="s">
        <v>483</v>
      </c>
      <c r="M13" s="5" t="s">
        <v>240</v>
      </c>
      <c r="N13" s="5" t="s">
        <v>110</v>
      </c>
      <c r="O13" s="5" t="s">
        <v>200</v>
      </c>
      <c r="P13" s="5" t="s">
        <v>303</v>
      </c>
      <c r="Q13" s="5" t="s">
        <v>196</v>
      </c>
      <c r="R13" s="5" t="s">
        <v>298</v>
      </c>
      <c r="S13" s="5" t="s">
        <v>161</v>
      </c>
      <c r="T13" s="5" t="s">
        <v>201</v>
      </c>
      <c r="U13" s="5" t="s">
        <v>116</v>
      </c>
      <c r="V13" s="5" t="s">
        <v>197</v>
      </c>
      <c r="W13" s="5" t="s">
        <v>201</v>
      </c>
      <c r="X13" s="5" t="s">
        <v>118</v>
      </c>
      <c r="Y13" s="5" t="s">
        <v>287</v>
      </c>
      <c r="Z13" s="5" t="s">
        <v>113</v>
      </c>
      <c r="AA13" s="5" t="s">
        <v>241</v>
      </c>
      <c r="AB13" s="5" t="s">
        <v>151</v>
      </c>
      <c r="AC13" s="5" t="s">
        <v>290</v>
      </c>
      <c r="AD13" s="5" t="s">
        <v>116</v>
      </c>
      <c r="AE13" s="5" t="s">
        <v>235</v>
      </c>
      <c r="AF13" s="5" t="s">
        <v>674</v>
      </c>
      <c r="AG13" s="5" t="s">
        <v>196</v>
      </c>
      <c r="AH13" s="5" t="s">
        <v>118</v>
      </c>
    </row>
    <row r="14" spans="1:34" ht="20.100000000000001" customHeight="1" x14ac:dyDescent="0.3">
      <c r="A14" s="3" t="s">
        <v>468</v>
      </c>
      <c r="B14" s="23" t="s">
        <v>134</v>
      </c>
      <c r="C14" s="23" t="s">
        <v>147</v>
      </c>
      <c r="D14" s="23" t="s">
        <v>148</v>
      </c>
      <c r="E14" s="23" t="s">
        <v>148</v>
      </c>
      <c r="F14" s="23">
        <v>0.08</v>
      </c>
      <c r="G14" s="23" t="s">
        <v>207</v>
      </c>
      <c r="H14" s="23" t="s">
        <v>147</v>
      </c>
      <c r="I14" s="23" t="s">
        <v>208</v>
      </c>
      <c r="J14" s="23">
        <v>0.08</v>
      </c>
      <c r="K14" s="23">
        <v>0.13</v>
      </c>
      <c r="L14" s="23" t="s">
        <v>142</v>
      </c>
      <c r="M14" s="23">
        <v>0.09</v>
      </c>
      <c r="N14" s="23" t="s">
        <v>211</v>
      </c>
      <c r="O14" s="23" t="s">
        <v>208</v>
      </c>
      <c r="P14" s="23">
        <v>0.12</v>
      </c>
      <c r="Q14" s="23" t="s">
        <v>140</v>
      </c>
      <c r="R14" s="23" t="s">
        <v>146</v>
      </c>
      <c r="S14" s="23">
        <v>0.05</v>
      </c>
      <c r="T14" s="23" t="s">
        <v>211</v>
      </c>
      <c r="U14" s="23">
        <v>0</v>
      </c>
      <c r="V14" s="23">
        <v>0.13</v>
      </c>
      <c r="W14" s="23" t="s">
        <v>138</v>
      </c>
      <c r="X14" s="23" t="s">
        <v>211</v>
      </c>
      <c r="Y14" s="23">
        <v>0.23</v>
      </c>
      <c r="Z14" s="23" t="s">
        <v>208</v>
      </c>
      <c r="AA14" s="23" t="s">
        <v>172</v>
      </c>
      <c r="AB14" s="23" t="s">
        <v>211</v>
      </c>
      <c r="AC14" s="23" t="s">
        <v>134</v>
      </c>
      <c r="AD14" s="23" t="s">
        <v>135</v>
      </c>
      <c r="AE14" s="23">
        <v>0.04</v>
      </c>
      <c r="AF14" s="23" t="s">
        <v>136</v>
      </c>
      <c r="AG14" s="23" t="s">
        <v>142</v>
      </c>
      <c r="AH14" s="23" t="s">
        <v>139</v>
      </c>
    </row>
    <row r="15" spans="1:34" x14ac:dyDescent="0.3">
      <c r="B15" s="22">
        <f>((B8)+(B10)+(B12)+(B14))</f>
        <v>1</v>
      </c>
      <c r="C15" s="22">
        <f t="shared" ref="C15:AH15" si="0">((C8)+(C10)+(C12)+(C14))</f>
        <v>1</v>
      </c>
      <c r="D15" s="22">
        <f t="shared" si="0"/>
        <v>1</v>
      </c>
      <c r="E15" s="22">
        <f t="shared" si="0"/>
        <v>1</v>
      </c>
      <c r="F15" s="22">
        <f t="shared" si="0"/>
        <v>1</v>
      </c>
      <c r="G15" s="22">
        <f t="shared" si="0"/>
        <v>1</v>
      </c>
      <c r="H15" s="22">
        <f t="shared" si="0"/>
        <v>1</v>
      </c>
      <c r="I15" s="22">
        <f t="shared" si="0"/>
        <v>1</v>
      </c>
      <c r="J15" s="22">
        <f t="shared" si="0"/>
        <v>1</v>
      </c>
      <c r="K15" s="22">
        <f t="shared" si="0"/>
        <v>1</v>
      </c>
      <c r="L15" s="22">
        <f t="shared" si="0"/>
        <v>1</v>
      </c>
      <c r="M15" s="22">
        <f t="shared" si="0"/>
        <v>0.99999999999999989</v>
      </c>
      <c r="N15" s="22">
        <f t="shared" si="0"/>
        <v>1</v>
      </c>
      <c r="O15" s="22">
        <f t="shared" si="0"/>
        <v>1</v>
      </c>
      <c r="P15" s="22">
        <f t="shared" si="0"/>
        <v>1</v>
      </c>
      <c r="Q15" s="22">
        <f t="shared" si="0"/>
        <v>1</v>
      </c>
      <c r="R15" s="22">
        <f t="shared" si="0"/>
        <v>1</v>
      </c>
      <c r="S15" s="22">
        <f t="shared" si="0"/>
        <v>1</v>
      </c>
      <c r="T15" s="22">
        <f t="shared" si="0"/>
        <v>1</v>
      </c>
      <c r="U15" s="22">
        <f t="shared" si="0"/>
        <v>1</v>
      </c>
      <c r="V15" s="22">
        <f t="shared" si="0"/>
        <v>1</v>
      </c>
      <c r="W15" s="22">
        <f t="shared" si="0"/>
        <v>1</v>
      </c>
      <c r="X15" s="22">
        <f t="shared" si="0"/>
        <v>1</v>
      </c>
      <c r="Y15" s="22">
        <f t="shared" si="0"/>
        <v>0.99999999999999989</v>
      </c>
      <c r="Z15" s="22">
        <f t="shared" si="0"/>
        <v>0.99999999999999989</v>
      </c>
      <c r="AA15" s="22">
        <f t="shared" si="0"/>
        <v>1</v>
      </c>
      <c r="AB15" s="22">
        <f t="shared" si="0"/>
        <v>1</v>
      </c>
      <c r="AC15" s="22">
        <f t="shared" si="0"/>
        <v>1</v>
      </c>
      <c r="AD15" s="22">
        <f t="shared" si="0"/>
        <v>1</v>
      </c>
      <c r="AE15" s="22">
        <f t="shared" si="0"/>
        <v>1</v>
      </c>
      <c r="AF15" s="22">
        <f t="shared" si="0"/>
        <v>1</v>
      </c>
      <c r="AG15" s="22">
        <f t="shared" si="0"/>
        <v>1</v>
      </c>
      <c r="AH15" s="22">
        <f t="shared" si="0"/>
        <v>1</v>
      </c>
    </row>
  </sheetData>
  <sheetProtection algorithmName="SHA-512" hashValue="pdNMvBmdFC8ZrWA00SvDh//0g9kPKm38Ar9lzLIKacnguAEFBUZ0riZE2lBeMLLB9ev9eTGr5a8wwlZNigWQBg==" saltValue="l0DbqyGgXUO90WNeDPRTgw==" spinCount="100000" sheet="1" objects="1" scenarios="1"/>
  <mergeCells count="8">
    <mergeCell ref="P3:Z3"/>
    <mergeCell ref="AE3:AH3"/>
    <mergeCell ref="AA3:AD3"/>
    <mergeCell ref="A2:O2"/>
    <mergeCell ref="C3:D3"/>
    <mergeCell ref="E3:H3"/>
    <mergeCell ref="I3:K3"/>
    <mergeCell ref="L3:O3"/>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5:AH13 B14:E14 G14:I14 L14 N14:O14 Q14:R14 T14 W14:X14 Z14:AD14 AF14:AH14"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H19"/>
  <sheetViews>
    <sheetView showGridLines="0" workbookViewId="0">
      <selection activeCell="A3" sqref="A3"/>
    </sheetView>
  </sheetViews>
  <sheetFormatPr defaultRowHeight="14.4" x14ac:dyDescent="0.3"/>
  <cols>
    <col min="1" max="1" width="26.88671875" customWidth="1"/>
    <col min="2" max="34" width="10.6640625" customWidth="1"/>
  </cols>
  <sheetData>
    <row r="1" spans="1:34" ht="21" x14ac:dyDescent="0.4">
      <c r="A1" s="21" t="str">
        <f>HYPERLINK("#Contents!A1","Return to Contents")</f>
        <v>Return to Contents</v>
      </c>
    </row>
    <row r="2" spans="1:34" ht="46.2" customHeight="1" x14ac:dyDescent="0.35">
      <c r="A2" s="73" t="s">
        <v>916</v>
      </c>
      <c r="B2" s="74"/>
      <c r="C2" s="74"/>
      <c r="D2" s="74"/>
      <c r="E2" s="74"/>
      <c r="F2" s="74"/>
      <c r="G2" s="74"/>
      <c r="H2" s="74"/>
      <c r="I2" s="74"/>
      <c r="J2" s="74"/>
      <c r="K2" s="74"/>
      <c r="L2" s="74"/>
      <c r="M2" s="74"/>
      <c r="N2" s="74"/>
      <c r="O2" s="74"/>
    </row>
    <row r="3" spans="1:34" ht="14.4" customHeight="1" x14ac:dyDescent="0.3">
      <c r="A3" s="1"/>
      <c r="B3" s="1"/>
      <c r="C3" s="69" t="s">
        <v>252</v>
      </c>
      <c r="D3" s="71"/>
      <c r="E3" s="69" t="s">
        <v>861</v>
      </c>
      <c r="F3" s="70"/>
      <c r="G3" s="70"/>
      <c r="H3" s="71"/>
      <c r="I3" s="72" t="s">
        <v>862</v>
      </c>
      <c r="J3" s="72"/>
      <c r="K3" s="72"/>
      <c r="L3" s="72" t="s">
        <v>887</v>
      </c>
      <c r="M3" s="72"/>
      <c r="N3" s="72" t="s">
        <v>253</v>
      </c>
      <c r="O3" s="72"/>
      <c r="P3" s="69" t="s">
        <v>888</v>
      </c>
      <c r="Q3" s="70"/>
      <c r="R3" s="70"/>
      <c r="S3" s="70"/>
      <c r="T3" s="70"/>
      <c r="U3" s="70"/>
      <c r="V3" s="70"/>
      <c r="W3" s="70"/>
      <c r="X3" s="70"/>
      <c r="Y3" s="70"/>
      <c r="Z3" s="71"/>
      <c r="AA3" s="69" t="s">
        <v>889</v>
      </c>
      <c r="AB3" s="70"/>
      <c r="AC3" s="70"/>
      <c r="AD3" s="70"/>
      <c r="AE3" s="69" t="s">
        <v>890</v>
      </c>
      <c r="AF3" s="70"/>
      <c r="AG3" s="70"/>
      <c r="AH3" s="70"/>
    </row>
    <row r="4" spans="1:34" ht="50.1" customHeight="1" x14ac:dyDescent="0.3">
      <c r="A4" s="2" t="s">
        <v>0</v>
      </c>
      <c r="B4" s="2" t="s">
        <v>1</v>
      </c>
      <c r="C4" s="2" t="s">
        <v>2</v>
      </c>
      <c r="D4" s="2" t="s">
        <v>3</v>
      </c>
      <c r="E4" s="2" t="s">
        <v>4</v>
      </c>
      <c r="F4" s="2" t="s">
        <v>5</v>
      </c>
      <c r="G4" s="2" t="s">
        <v>6</v>
      </c>
      <c r="H4" s="2" t="s">
        <v>7</v>
      </c>
      <c r="I4" s="2" t="s">
        <v>8</v>
      </c>
      <c r="J4" s="2" t="s">
        <v>9</v>
      </c>
      <c r="K4" s="2" t="s">
        <v>18</v>
      </c>
      <c r="L4" s="2" t="s">
        <v>863</v>
      </c>
      <c r="M4" s="2" t="s">
        <v>864</v>
      </c>
      <c r="N4" s="2" t="s">
        <v>865</v>
      </c>
      <c r="O4" s="2" t="s">
        <v>866</v>
      </c>
      <c r="P4" s="2" t="s">
        <v>11</v>
      </c>
      <c r="Q4" s="2" t="s">
        <v>877</v>
      </c>
      <c r="R4" s="2" t="s">
        <v>15</v>
      </c>
      <c r="S4" s="2" t="s">
        <v>14</v>
      </c>
      <c r="T4" s="2" t="s">
        <v>10</v>
      </c>
      <c r="U4" s="2" t="s">
        <v>12</v>
      </c>
      <c r="V4" s="2" t="s">
        <v>18</v>
      </c>
      <c r="W4" s="2" t="s">
        <v>867</v>
      </c>
      <c r="X4" s="2" t="s">
        <v>868</v>
      </c>
      <c r="Y4" s="2" t="s">
        <v>13</v>
      </c>
      <c r="Z4" s="2" t="s">
        <v>876</v>
      </c>
      <c r="AA4" s="2" t="s">
        <v>19</v>
      </c>
      <c r="AB4" s="2" t="s">
        <v>16</v>
      </c>
      <c r="AC4" s="2" t="s">
        <v>17</v>
      </c>
      <c r="AD4" s="2" t="s">
        <v>18</v>
      </c>
      <c r="AE4" s="2" t="s">
        <v>22</v>
      </c>
      <c r="AF4" s="2" t="s">
        <v>20</v>
      </c>
      <c r="AG4" s="2" t="s">
        <v>21</v>
      </c>
      <c r="AH4" s="2" t="s">
        <v>875</v>
      </c>
    </row>
    <row r="5" spans="1:34" ht="20.100000000000001" customHeight="1" x14ac:dyDescent="0.3">
      <c r="A5" s="6" t="s">
        <v>23</v>
      </c>
      <c r="B5" s="5" t="s">
        <v>24</v>
      </c>
      <c r="C5" s="5" t="s">
        <v>25</v>
      </c>
      <c r="D5" s="5" t="s">
        <v>26</v>
      </c>
      <c r="E5" s="5" t="s">
        <v>27</v>
      </c>
      <c r="F5" s="5" t="s">
        <v>28</v>
      </c>
      <c r="G5" s="5" t="s">
        <v>29</v>
      </c>
      <c r="H5" s="5" t="s">
        <v>30</v>
      </c>
      <c r="I5" s="5" t="s">
        <v>31</v>
      </c>
      <c r="J5" s="5" t="s">
        <v>32</v>
      </c>
      <c r="K5" s="5" t="s">
        <v>33</v>
      </c>
      <c r="L5" s="5" t="s">
        <v>34</v>
      </c>
      <c r="M5" s="5" t="s">
        <v>35</v>
      </c>
      <c r="N5" s="5" t="s">
        <v>36</v>
      </c>
      <c r="O5" s="5" t="s">
        <v>37</v>
      </c>
      <c r="P5" s="5" t="s">
        <v>39</v>
      </c>
      <c r="Q5" s="5" t="s">
        <v>46</v>
      </c>
      <c r="R5" s="5" t="s">
        <v>48</v>
      </c>
      <c r="S5" s="5" t="s">
        <v>45</v>
      </c>
      <c r="T5" s="5" t="s">
        <v>38</v>
      </c>
      <c r="U5" s="5" t="s">
        <v>40</v>
      </c>
      <c r="V5" s="5" t="s">
        <v>42</v>
      </c>
      <c r="W5" s="5" t="s">
        <v>43</v>
      </c>
      <c r="X5" s="5" t="s">
        <v>44</v>
      </c>
      <c r="Y5" s="5" t="s">
        <v>41</v>
      </c>
      <c r="Z5" s="5" t="s">
        <v>47</v>
      </c>
      <c r="AA5" s="5" t="s">
        <v>56</v>
      </c>
      <c r="AB5" s="5" t="s">
        <v>53</v>
      </c>
      <c r="AC5" s="5" t="s">
        <v>54</v>
      </c>
      <c r="AD5" s="5" t="s">
        <v>55</v>
      </c>
      <c r="AE5" s="5" t="s">
        <v>60</v>
      </c>
      <c r="AF5" s="5" t="s">
        <v>57</v>
      </c>
      <c r="AG5" s="5" t="s">
        <v>58</v>
      </c>
      <c r="AH5" s="5" t="s">
        <v>59</v>
      </c>
    </row>
    <row r="6" spans="1:34" ht="20.100000000000001" customHeight="1" x14ac:dyDescent="0.3">
      <c r="A6" s="3" t="s">
        <v>61</v>
      </c>
      <c r="B6" s="4" t="s">
        <v>254</v>
      </c>
      <c r="C6" s="4" t="s">
        <v>255</v>
      </c>
      <c r="D6" s="4" t="s">
        <v>419</v>
      </c>
      <c r="E6" s="4" t="s">
        <v>355</v>
      </c>
      <c r="F6" s="4" t="s">
        <v>314</v>
      </c>
      <c r="G6" s="4" t="s">
        <v>258</v>
      </c>
      <c r="H6" s="4" t="s">
        <v>68</v>
      </c>
      <c r="I6" s="4" t="s">
        <v>260</v>
      </c>
      <c r="J6" s="4" t="s">
        <v>270</v>
      </c>
      <c r="K6" s="4" t="s">
        <v>315</v>
      </c>
      <c r="L6" s="4" t="s">
        <v>316</v>
      </c>
      <c r="M6" s="4" t="s">
        <v>317</v>
      </c>
      <c r="N6" s="4" t="s">
        <v>74</v>
      </c>
      <c r="O6" s="4" t="s">
        <v>75</v>
      </c>
      <c r="P6" s="4" t="s">
        <v>517</v>
      </c>
      <c r="Q6" s="4" t="s">
        <v>84</v>
      </c>
      <c r="R6" s="4" t="s">
        <v>420</v>
      </c>
      <c r="S6" s="4" t="s">
        <v>267</v>
      </c>
      <c r="T6" s="4" t="s">
        <v>575</v>
      </c>
      <c r="U6" s="4" t="s">
        <v>244</v>
      </c>
      <c r="V6" s="4" t="s">
        <v>80</v>
      </c>
      <c r="W6" s="4" t="s">
        <v>81</v>
      </c>
      <c r="X6" s="4" t="s">
        <v>266</v>
      </c>
      <c r="Y6" s="4" t="s">
        <v>191</v>
      </c>
      <c r="Z6" s="4" t="s">
        <v>159</v>
      </c>
      <c r="AA6" s="4" t="s">
        <v>750</v>
      </c>
      <c r="AB6" s="4" t="s">
        <v>323</v>
      </c>
      <c r="AC6" s="4" t="s">
        <v>90</v>
      </c>
      <c r="AD6" s="4" t="s">
        <v>91</v>
      </c>
      <c r="AE6" s="4" t="s">
        <v>96</v>
      </c>
      <c r="AF6" s="4" t="s">
        <v>271</v>
      </c>
      <c r="AG6" s="4" t="s">
        <v>162</v>
      </c>
      <c r="AH6" s="4" t="s">
        <v>163</v>
      </c>
    </row>
    <row r="7" spans="1:34" ht="20.100000000000001" customHeight="1" x14ac:dyDescent="0.3">
      <c r="A7" s="6" t="s">
        <v>599</v>
      </c>
      <c r="B7" s="5" t="s">
        <v>832</v>
      </c>
      <c r="C7" s="5" t="s">
        <v>524</v>
      </c>
      <c r="D7" s="5" t="s">
        <v>167</v>
      </c>
      <c r="E7" s="5" t="s">
        <v>100</v>
      </c>
      <c r="F7" s="5" t="s">
        <v>527</v>
      </c>
      <c r="G7" s="5" t="s">
        <v>37</v>
      </c>
      <c r="H7" s="5" t="s">
        <v>535</v>
      </c>
      <c r="I7" s="5" t="s">
        <v>833</v>
      </c>
      <c r="J7" s="5" t="s">
        <v>158</v>
      </c>
      <c r="K7" s="5" t="s">
        <v>361</v>
      </c>
      <c r="L7" s="5" t="s">
        <v>772</v>
      </c>
      <c r="M7" s="5" t="s">
        <v>569</v>
      </c>
      <c r="N7" s="5" t="s">
        <v>482</v>
      </c>
      <c r="O7" s="5" t="s">
        <v>361</v>
      </c>
      <c r="P7" s="5" t="s">
        <v>232</v>
      </c>
      <c r="Q7" s="5" t="s">
        <v>834</v>
      </c>
      <c r="R7" s="5" t="s">
        <v>245</v>
      </c>
      <c r="S7" s="5" t="s">
        <v>191</v>
      </c>
      <c r="T7" s="5" t="s">
        <v>246</v>
      </c>
      <c r="U7" s="5" t="s">
        <v>110</v>
      </c>
      <c r="V7" s="5" t="s">
        <v>111</v>
      </c>
      <c r="W7" s="5" t="s">
        <v>238</v>
      </c>
      <c r="X7" s="5" t="s">
        <v>115</v>
      </c>
      <c r="Y7" s="5" t="s">
        <v>110</v>
      </c>
      <c r="Z7" s="5" t="s">
        <v>109</v>
      </c>
      <c r="AA7" s="5" t="s">
        <v>275</v>
      </c>
      <c r="AB7" s="5" t="s">
        <v>526</v>
      </c>
      <c r="AC7" s="5" t="s">
        <v>551</v>
      </c>
      <c r="AD7" s="5" t="s">
        <v>221</v>
      </c>
      <c r="AE7" s="5" t="s">
        <v>77</v>
      </c>
      <c r="AF7" s="5" t="s">
        <v>236</v>
      </c>
      <c r="AG7" s="5" t="s">
        <v>206</v>
      </c>
      <c r="AH7" s="5" t="s">
        <v>113</v>
      </c>
    </row>
    <row r="8" spans="1:34" ht="20.100000000000001" customHeight="1" x14ac:dyDescent="0.3">
      <c r="A8" s="3" t="s">
        <v>607</v>
      </c>
      <c r="B8" s="23" t="s">
        <v>132</v>
      </c>
      <c r="C8" s="23" t="s">
        <v>125</v>
      </c>
      <c r="D8" s="23" t="s">
        <v>132</v>
      </c>
      <c r="E8" s="23" t="s">
        <v>126</v>
      </c>
      <c r="F8" s="23" t="s">
        <v>174</v>
      </c>
      <c r="G8" s="23" t="s">
        <v>174</v>
      </c>
      <c r="H8" s="23" t="s">
        <v>313</v>
      </c>
      <c r="I8" s="23" t="s">
        <v>139</v>
      </c>
      <c r="J8" s="23" t="s">
        <v>123</v>
      </c>
      <c r="K8" s="23" t="s">
        <v>124</v>
      </c>
      <c r="L8" s="23" t="s">
        <v>288</v>
      </c>
      <c r="M8" s="23" t="s">
        <v>127</v>
      </c>
      <c r="N8" s="23" t="s">
        <v>313</v>
      </c>
      <c r="O8" s="23" t="s">
        <v>407</v>
      </c>
      <c r="P8" s="23" t="s">
        <v>211</v>
      </c>
      <c r="Q8" s="23" t="s">
        <v>145</v>
      </c>
      <c r="R8" s="23" t="s">
        <v>130</v>
      </c>
      <c r="S8" s="23" t="s">
        <v>175</v>
      </c>
      <c r="T8" s="23" t="s">
        <v>180</v>
      </c>
      <c r="U8" s="23">
        <v>0.52</v>
      </c>
      <c r="V8" s="23" t="s">
        <v>138</v>
      </c>
      <c r="W8" s="23" t="s">
        <v>341</v>
      </c>
      <c r="X8" s="23" t="s">
        <v>148</v>
      </c>
      <c r="Y8" s="23" t="s">
        <v>170</v>
      </c>
      <c r="Z8" s="23" t="s">
        <v>146</v>
      </c>
      <c r="AA8" s="23" t="s">
        <v>207</v>
      </c>
      <c r="AB8" s="23" t="s">
        <v>348</v>
      </c>
      <c r="AC8" s="23" t="s">
        <v>229</v>
      </c>
      <c r="AD8" s="23" t="s">
        <v>125</v>
      </c>
      <c r="AE8" s="23" t="s">
        <v>176</v>
      </c>
      <c r="AF8" s="23" t="s">
        <v>208</v>
      </c>
      <c r="AG8" s="23" t="s">
        <v>133</v>
      </c>
      <c r="AH8" s="23" t="s">
        <v>312</v>
      </c>
    </row>
    <row r="9" spans="1:34" ht="20.100000000000001" customHeight="1" x14ac:dyDescent="0.3">
      <c r="A9" s="6" t="s">
        <v>609</v>
      </c>
      <c r="B9" s="5" t="s">
        <v>485</v>
      </c>
      <c r="C9" s="5" t="s">
        <v>401</v>
      </c>
      <c r="D9" s="5" t="s">
        <v>695</v>
      </c>
      <c r="E9" s="5" t="s">
        <v>47</v>
      </c>
      <c r="F9" s="5" t="s">
        <v>353</v>
      </c>
      <c r="G9" s="5" t="s">
        <v>153</v>
      </c>
      <c r="H9" s="5" t="s">
        <v>827</v>
      </c>
      <c r="I9" s="5" t="s">
        <v>646</v>
      </c>
      <c r="J9" s="5" t="s">
        <v>551</v>
      </c>
      <c r="K9" s="5" t="s">
        <v>280</v>
      </c>
      <c r="L9" s="5" t="s">
        <v>739</v>
      </c>
      <c r="M9" s="5" t="s">
        <v>237</v>
      </c>
      <c r="N9" s="5" t="s">
        <v>216</v>
      </c>
      <c r="O9" s="5" t="s">
        <v>245</v>
      </c>
      <c r="P9" s="5" t="s">
        <v>206</v>
      </c>
      <c r="Q9" s="5" t="s">
        <v>309</v>
      </c>
      <c r="R9" s="5" t="s">
        <v>159</v>
      </c>
      <c r="S9" s="5" t="s">
        <v>303</v>
      </c>
      <c r="T9" s="5" t="s">
        <v>303</v>
      </c>
      <c r="U9" s="5" t="s">
        <v>107</v>
      </c>
      <c r="V9" s="5" t="s">
        <v>91</v>
      </c>
      <c r="W9" s="5" t="s">
        <v>95</v>
      </c>
      <c r="X9" s="5" t="s">
        <v>201</v>
      </c>
      <c r="Y9" s="5" t="s">
        <v>193</v>
      </c>
      <c r="Z9" s="5" t="s">
        <v>109</v>
      </c>
      <c r="AA9" s="5" t="s">
        <v>299</v>
      </c>
      <c r="AB9" s="5" t="s">
        <v>612</v>
      </c>
      <c r="AC9" s="5" t="s">
        <v>365</v>
      </c>
      <c r="AD9" s="5" t="s">
        <v>113</v>
      </c>
      <c r="AE9" s="5" t="s">
        <v>747</v>
      </c>
      <c r="AF9" s="5" t="s">
        <v>241</v>
      </c>
      <c r="AG9" s="5" t="s">
        <v>166</v>
      </c>
      <c r="AH9" s="5" t="s">
        <v>108</v>
      </c>
    </row>
    <row r="10" spans="1:34" ht="20.100000000000001" customHeight="1" x14ac:dyDescent="0.3">
      <c r="A10" s="3" t="s">
        <v>615</v>
      </c>
      <c r="B10" s="23" t="s">
        <v>128</v>
      </c>
      <c r="C10" s="23" t="s">
        <v>128</v>
      </c>
      <c r="D10" s="23" t="s">
        <v>146</v>
      </c>
      <c r="E10" s="23" t="s">
        <v>146</v>
      </c>
      <c r="F10" s="23" t="s">
        <v>131</v>
      </c>
      <c r="G10" s="23" t="s">
        <v>130</v>
      </c>
      <c r="H10" s="23" t="s">
        <v>131</v>
      </c>
      <c r="I10" s="23" t="s">
        <v>146</v>
      </c>
      <c r="J10" s="23" t="s">
        <v>128</v>
      </c>
      <c r="K10" s="23" t="s">
        <v>128</v>
      </c>
      <c r="L10" s="23" t="s">
        <v>137</v>
      </c>
      <c r="M10" s="23" t="s">
        <v>173</v>
      </c>
      <c r="N10" s="23" t="s">
        <v>172</v>
      </c>
      <c r="O10" s="23" t="s">
        <v>141</v>
      </c>
      <c r="P10" s="23" t="s">
        <v>142</v>
      </c>
      <c r="Q10" s="23" t="s">
        <v>146</v>
      </c>
      <c r="R10" s="23" t="s">
        <v>172</v>
      </c>
      <c r="S10" s="23" t="s">
        <v>138</v>
      </c>
      <c r="T10" s="23" t="s">
        <v>129</v>
      </c>
      <c r="U10" s="23" t="s">
        <v>174</v>
      </c>
      <c r="V10" s="23" t="s">
        <v>178</v>
      </c>
      <c r="W10" s="23" t="s">
        <v>131</v>
      </c>
      <c r="X10" s="23" t="s">
        <v>172</v>
      </c>
      <c r="Y10" s="23" t="s">
        <v>243</v>
      </c>
      <c r="Z10" s="23" t="s">
        <v>128</v>
      </c>
      <c r="AA10" s="23" t="s">
        <v>136</v>
      </c>
      <c r="AB10" s="23" t="s">
        <v>137</v>
      </c>
      <c r="AC10" s="23" t="s">
        <v>124</v>
      </c>
      <c r="AD10" s="23" t="s">
        <v>142</v>
      </c>
      <c r="AE10" s="23" t="s">
        <v>170</v>
      </c>
      <c r="AF10" s="23" t="s">
        <v>172</v>
      </c>
      <c r="AG10" s="23" t="s">
        <v>137</v>
      </c>
      <c r="AH10" s="23" t="s">
        <v>148</v>
      </c>
    </row>
    <row r="11" spans="1:34" ht="20.100000000000001" customHeight="1" x14ac:dyDescent="0.3">
      <c r="A11" s="6" t="s">
        <v>616</v>
      </c>
      <c r="B11" s="5" t="s">
        <v>835</v>
      </c>
      <c r="C11" s="5" t="s">
        <v>355</v>
      </c>
      <c r="D11" s="5" t="s">
        <v>836</v>
      </c>
      <c r="E11" s="5" t="s">
        <v>266</v>
      </c>
      <c r="F11" s="5" t="s">
        <v>451</v>
      </c>
      <c r="G11" s="5" t="s">
        <v>218</v>
      </c>
      <c r="H11" s="5" t="s">
        <v>250</v>
      </c>
      <c r="I11" s="5" t="s">
        <v>153</v>
      </c>
      <c r="J11" s="5" t="s">
        <v>494</v>
      </c>
      <c r="K11" s="5" t="s">
        <v>504</v>
      </c>
      <c r="L11" s="5" t="s">
        <v>547</v>
      </c>
      <c r="M11" s="5" t="s">
        <v>43</v>
      </c>
      <c r="N11" s="5" t="s">
        <v>451</v>
      </c>
      <c r="O11" s="5" t="s">
        <v>307</v>
      </c>
      <c r="P11" s="5" t="s">
        <v>190</v>
      </c>
      <c r="Q11" s="5" t="s">
        <v>43</v>
      </c>
      <c r="R11" s="5" t="s">
        <v>247</v>
      </c>
      <c r="S11" s="5" t="s">
        <v>78</v>
      </c>
      <c r="T11" s="5" t="s">
        <v>196</v>
      </c>
      <c r="U11" s="5" t="s">
        <v>160</v>
      </c>
      <c r="V11" s="5" t="s">
        <v>113</v>
      </c>
      <c r="W11" s="5" t="s">
        <v>201</v>
      </c>
      <c r="X11" s="5" t="s">
        <v>91</v>
      </c>
      <c r="Y11" s="5" t="s">
        <v>214</v>
      </c>
      <c r="Z11" s="5" t="s">
        <v>160</v>
      </c>
      <c r="AA11" s="5" t="s">
        <v>710</v>
      </c>
      <c r="AB11" s="5" t="s">
        <v>213</v>
      </c>
      <c r="AC11" s="5" t="s">
        <v>233</v>
      </c>
      <c r="AD11" s="5" t="s">
        <v>113</v>
      </c>
      <c r="AE11" s="5" t="s">
        <v>79</v>
      </c>
      <c r="AF11" s="5" t="s">
        <v>360</v>
      </c>
      <c r="AG11" s="5" t="s">
        <v>240</v>
      </c>
      <c r="AH11" s="5" t="s">
        <v>108</v>
      </c>
    </row>
    <row r="12" spans="1:34" ht="20.100000000000001" customHeight="1" x14ac:dyDescent="0.3">
      <c r="A12" s="3" t="s">
        <v>620</v>
      </c>
      <c r="B12" s="23" t="s">
        <v>146</v>
      </c>
      <c r="C12" s="23" t="s">
        <v>146</v>
      </c>
      <c r="D12" s="23" t="s">
        <v>228</v>
      </c>
      <c r="E12" s="23" t="s">
        <v>312</v>
      </c>
      <c r="F12" s="23" t="s">
        <v>141</v>
      </c>
      <c r="G12" s="23" t="s">
        <v>228</v>
      </c>
      <c r="H12" s="23" t="s">
        <v>228</v>
      </c>
      <c r="I12" s="23" t="s">
        <v>136</v>
      </c>
      <c r="J12" s="23" t="s">
        <v>128</v>
      </c>
      <c r="K12" s="23" t="s">
        <v>131</v>
      </c>
      <c r="L12" s="23" t="s">
        <v>146</v>
      </c>
      <c r="M12" s="23" t="s">
        <v>136</v>
      </c>
      <c r="N12" s="23" t="s">
        <v>173</v>
      </c>
      <c r="O12" s="23" t="s">
        <v>130</v>
      </c>
      <c r="P12" s="23" t="s">
        <v>129</v>
      </c>
      <c r="Q12" s="23" t="s">
        <v>148</v>
      </c>
      <c r="R12" s="23" t="s">
        <v>146</v>
      </c>
      <c r="S12" s="23" t="s">
        <v>146</v>
      </c>
      <c r="T12" s="23" t="s">
        <v>208</v>
      </c>
      <c r="U12" s="23" t="s">
        <v>179</v>
      </c>
      <c r="V12" s="23" t="s">
        <v>209</v>
      </c>
      <c r="W12" s="23" t="s">
        <v>243</v>
      </c>
      <c r="X12" s="23" t="s">
        <v>243</v>
      </c>
      <c r="Y12" s="23" t="s">
        <v>130</v>
      </c>
      <c r="Z12" s="23" t="s">
        <v>148</v>
      </c>
      <c r="AA12" s="23" t="s">
        <v>138</v>
      </c>
      <c r="AB12" s="23" t="s">
        <v>207</v>
      </c>
      <c r="AC12" s="23" t="s">
        <v>228</v>
      </c>
      <c r="AD12" s="23" t="s">
        <v>172</v>
      </c>
      <c r="AE12" s="23" t="s">
        <v>134</v>
      </c>
      <c r="AF12" s="23" t="s">
        <v>313</v>
      </c>
      <c r="AG12" s="23" t="s">
        <v>130</v>
      </c>
      <c r="AH12" s="23" t="s">
        <v>141</v>
      </c>
    </row>
    <row r="13" spans="1:34" ht="20.100000000000001" customHeight="1" x14ac:dyDescent="0.3">
      <c r="A13" s="6" t="s">
        <v>623</v>
      </c>
      <c r="B13" s="5" t="s">
        <v>656</v>
      </c>
      <c r="C13" s="5" t="s">
        <v>321</v>
      </c>
      <c r="D13" s="5" t="s">
        <v>294</v>
      </c>
      <c r="E13" s="5" t="s">
        <v>277</v>
      </c>
      <c r="F13" s="5" t="s">
        <v>27</v>
      </c>
      <c r="G13" s="5" t="s">
        <v>280</v>
      </c>
      <c r="H13" s="5" t="s">
        <v>185</v>
      </c>
      <c r="I13" s="5" t="s">
        <v>827</v>
      </c>
      <c r="J13" s="5" t="s">
        <v>27</v>
      </c>
      <c r="K13" s="5" t="s">
        <v>250</v>
      </c>
      <c r="L13" s="5" t="s">
        <v>184</v>
      </c>
      <c r="M13" s="5" t="s">
        <v>168</v>
      </c>
      <c r="N13" s="5" t="s">
        <v>120</v>
      </c>
      <c r="O13" s="5" t="s">
        <v>200</v>
      </c>
      <c r="P13" s="5" t="s">
        <v>155</v>
      </c>
      <c r="Q13" s="5" t="s">
        <v>202</v>
      </c>
      <c r="R13" s="5" t="s">
        <v>106</v>
      </c>
      <c r="S13" s="5" t="s">
        <v>112</v>
      </c>
      <c r="T13" s="5" t="s">
        <v>196</v>
      </c>
      <c r="U13" s="5" t="s">
        <v>113</v>
      </c>
      <c r="V13" s="5" t="s">
        <v>113</v>
      </c>
      <c r="W13" s="5" t="s">
        <v>116</v>
      </c>
      <c r="X13" s="5" t="s">
        <v>214</v>
      </c>
      <c r="Y13" s="5" t="s">
        <v>59</v>
      </c>
      <c r="Z13" s="5" t="s">
        <v>221</v>
      </c>
      <c r="AA13" s="5" t="s">
        <v>695</v>
      </c>
      <c r="AB13" s="5" t="s">
        <v>249</v>
      </c>
      <c r="AC13" s="5" t="s">
        <v>244</v>
      </c>
      <c r="AD13" s="5" t="s">
        <v>118</v>
      </c>
      <c r="AE13" s="5" t="s">
        <v>27</v>
      </c>
      <c r="AF13" s="5" t="s">
        <v>551</v>
      </c>
      <c r="AG13" s="5" t="s">
        <v>201</v>
      </c>
      <c r="AH13" s="5" t="s">
        <v>113</v>
      </c>
    </row>
    <row r="14" spans="1:34" ht="20.100000000000001" customHeight="1" x14ac:dyDescent="0.3">
      <c r="A14" s="3" t="s">
        <v>624</v>
      </c>
      <c r="B14" s="23">
        <v>0.12</v>
      </c>
      <c r="C14" s="23" t="s">
        <v>172</v>
      </c>
      <c r="D14" s="23" t="s">
        <v>172</v>
      </c>
      <c r="E14" s="23" t="s">
        <v>142</v>
      </c>
      <c r="F14" s="23" t="s">
        <v>136</v>
      </c>
      <c r="G14" s="23" t="s">
        <v>172</v>
      </c>
      <c r="H14" s="23" t="s">
        <v>141</v>
      </c>
      <c r="I14" s="23" t="s">
        <v>172</v>
      </c>
      <c r="J14" s="23" t="s">
        <v>142</v>
      </c>
      <c r="K14" s="23" t="s">
        <v>228</v>
      </c>
      <c r="L14" s="23" t="s">
        <v>172</v>
      </c>
      <c r="M14" s="23" t="s">
        <v>142</v>
      </c>
      <c r="N14" s="23" t="s">
        <v>171</v>
      </c>
      <c r="O14" s="23" t="s">
        <v>209</v>
      </c>
      <c r="P14" s="23" t="s">
        <v>173</v>
      </c>
      <c r="Q14" s="23" t="s">
        <v>210</v>
      </c>
      <c r="R14" s="23" t="s">
        <v>125</v>
      </c>
      <c r="S14" s="23" t="s">
        <v>148</v>
      </c>
      <c r="T14" s="23" t="s">
        <v>208</v>
      </c>
      <c r="U14" s="23" t="s">
        <v>209</v>
      </c>
      <c r="V14" s="23" t="s">
        <v>211</v>
      </c>
      <c r="W14" s="23" t="s">
        <v>135</v>
      </c>
      <c r="X14" s="23" t="s">
        <v>131</v>
      </c>
      <c r="Y14" s="23" t="s">
        <v>147</v>
      </c>
      <c r="Z14" s="23" t="s">
        <v>173</v>
      </c>
      <c r="AA14" s="23" t="s">
        <v>131</v>
      </c>
      <c r="AB14" s="23" t="s">
        <v>211</v>
      </c>
      <c r="AC14" s="23" t="s">
        <v>207</v>
      </c>
      <c r="AD14" s="23" t="s">
        <v>130</v>
      </c>
      <c r="AE14" s="23" t="s">
        <v>134</v>
      </c>
      <c r="AF14" s="23" t="s">
        <v>146</v>
      </c>
      <c r="AG14" s="23" t="s">
        <v>209</v>
      </c>
      <c r="AH14" s="23" t="s">
        <v>138</v>
      </c>
    </row>
    <row r="15" spans="1:34" ht="20.100000000000001" customHeight="1" x14ac:dyDescent="0.3">
      <c r="A15" s="6" t="s">
        <v>621</v>
      </c>
      <c r="B15" s="5" t="s">
        <v>101</v>
      </c>
      <c r="C15" s="5" t="s">
        <v>241</v>
      </c>
      <c r="D15" s="5" t="s">
        <v>352</v>
      </c>
      <c r="E15" s="5" t="s">
        <v>202</v>
      </c>
      <c r="F15" s="5" t="s">
        <v>106</v>
      </c>
      <c r="G15" s="5" t="s">
        <v>483</v>
      </c>
      <c r="H15" s="5" t="s">
        <v>239</v>
      </c>
      <c r="I15" s="5" t="s">
        <v>234</v>
      </c>
      <c r="J15" s="5" t="s">
        <v>429</v>
      </c>
      <c r="K15" s="5" t="s">
        <v>157</v>
      </c>
      <c r="L15" s="5" t="s">
        <v>187</v>
      </c>
      <c r="M15" s="5" t="s">
        <v>47</v>
      </c>
      <c r="N15" s="5" t="s">
        <v>285</v>
      </c>
      <c r="O15" s="5" t="s">
        <v>226</v>
      </c>
      <c r="P15" s="5" t="s">
        <v>272</v>
      </c>
      <c r="Q15" s="5" t="s">
        <v>85</v>
      </c>
      <c r="R15" s="5" t="s">
        <v>244</v>
      </c>
      <c r="S15" s="5" t="s">
        <v>95</v>
      </c>
      <c r="T15" s="5" t="s">
        <v>59</v>
      </c>
      <c r="U15" s="5" t="s">
        <v>160</v>
      </c>
      <c r="V15" s="5" t="s">
        <v>197</v>
      </c>
      <c r="W15" s="5" t="s">
        <v>116</v>
      </c>
      <c r="X15" s="5" t="s">
        <v>277</v>
      </c>
      <c r="Y15" s="5" t="s">
        <v>161</v>
      </c>
      <c r="Z15" s="5" t="s">
        <v>197</v>
      </c>
      <c r="AA15" s="5" t="s">
        <v>502</v>
      </c>
      <c r="AB15" s="5" t="s">
        <v>78</v>
      </c>
      <c r="AC15" s="5" t="s">
        <v>223</v>
      </c>
      <c r="AD15" s="5" t="s">
        <v>115</v>
      </c>
      <c r="AE15" s="5" t="s">
        <v>237</v>
      </c>
      <c r="AF15" s="5" t="s">
        <v>547</v>
      </c>
      <c r="AG15" s="5" t="s">
        <v>201</v>
      </c>
      <c r="AH15" s="5" t="s">
        <v>160</v>
      </c>
    </row>
    <row r="16" spans="1:34" ht="20.100000000000001" customHeight="1" x14ac:dyDescent="0.3">
      <c r="A16" s="3" t="s">
        <v>622</v>
      </c>
      <c r="B16" s="23" t="s">
        <v>172</v>
      </c>
      <c r="C16" s="23" t="s">
        <v>142</v>
      </c>
      <c r="D16" s="23" t="s">
        <v>141</v>
      </c>
      <c r="E16" s="23" t="s">
        <v>148</v>
      </c>
      <c r="F16" s="23" t="s">
        <v>142</v>
      </c>
      <c r="G16" s="23" t="s">
        <v>171</v>
      </c>
      <c r="H16" s="23" t="s">
        <v>142</v>
      </c>
      <c r="I16" s="23" t="s">
        <v>207</v>
      </c>
      <c r="J16" s="23" t="s">
        <v>141</v>
      </c>
      <c r="K16" s="23" t="s">
        <v>172</v>
      </c>
      <c r="L16" s="23" t="s">
        <v>172</v>
      </c>
      <c r="M16" s="23" t="s">
        <v>130</v>
      </c>
      <c r="N16" s="23" t="s">
        <v>172</v>
      </c>
      <c r="O16" s="23" t="s">
        <v>147</v>
      </c>
      <c r="P16" s="23" t="s">
        <v>137</v>
      </c>
      <c r="Q16" s="23" t="s">
        <v>148</v>
      </c>
      <c r="R16" s="23" t="s">
        <v>228</v>
      </c>
      <c r="S16" s="23" t="s">
        <v>140</v>
      </c>
      <c r="T16" s="23" t="s">
        <v>209</v>
      </c>
      <c r="U16" s="23" t="s">
        <v>140</v>
      </c>
      <c r="V16" s="23" t="s">
        <v>147</v>
      </c>
      <c r="W16" s="23" t="s">
        <v>135</v>
      </c>
      <c r="X16" s="23" t="s">
        <v>288</v>
      </c>
      <c r="Y16" s="23" t="s">
        <v>207</v>
      </c>
      <c r="Z16" s="23" t="s">
        <v>130</v>
      </c>
      <c r="AA16" s="23" t="s">
        <v>173</v>
      </c>
      <c r="AB16" s="23" t="s">
        <v>148</v>
      </c>
      <c r="AC16" s="23" t="s">
        <v>208</v>
      </c>
      <c r="AD16" s="23" t="s">
        <v>131</v>
      </c>
      <c r="AE16" s="23" t="s">
        <v>211</v>
      </c>
      <c r="AF16" s="23" t="s">
        <v>170</v>
      </c>
      <c r="AG16" s="23" t="s">
        <v>208</v>
      </c>
      <c r="AH16" s="23">
        <v>0.16</v>
      </c>
    </row>
    <row r="17" spans="1:34" ht="20.100000000000001" customHeight="1" x14ac:dyDescent="0.3">
      <c r="A17" s="6" t="s">
        <v>873</v>
      </c>
      <c r="B17" s="5" t="s">
        <v>189</v>
      </c>
      <c r="C17" s="5" t="s">
        <v>78</v>
      </c>
      <c r="D17" s="5" t="s">
        <v>277</v>
      </c>
      <c r="E17" s="5" t="s">
        <v>197</v>
      </c>
      <c r="F17" s="5" t="s">
        <v>85</v>
      </c>
      <c r="G17" s="5" t="s">
        <v>238</v>
      </c>
      <c r="H17" s="5" t="s">
        <v>59</v>
      </c>
      <c r="I17" s="5" t="s">
        <v>198</v>
      </c>
      <c r="J17" s="5" t="s">
        <v>290</v>
      </c>
      <c r="K17" s="5" t="s">
        <v>161</v>
      </c>
      <c r="L17" s="5" t="s">
        <v>168</v>
      </c>
      <c r="M17" s="5" t="s">
        <v>118</v>
      </c>
      <c r="N17" s="5" t="s">
        <v>287</v>
      </c>
      <c r="O17" s="5" t="s">
        <v>196</v>
      </c>
      <c r="P17" s="5" t="s">
        <v>193</v>
      </c>
      <c r="Q17" s="5" t="s">
        <v>163</v>
      </c>
      <c r="R17" s="5" t="s">
        <v>95</v>
      </c>
      <c r="S17" s="5" t="s">
        <v>118</v>
      </c>
      <c r="T17" s="5" t="s">
        <v>113</v>
      </c>
      <c r="U17" s="5" t="s">
        <v>116</v>
      </c>
      <c r="V17" s="5" t="s">
        <v>116</v>
      </c>
      <c r="W17" s="5" t="s">
        <v>116</v>
      </c>
      <c r="X17" s="5" t="s">
        <v>116</v>
      </c>
      <c r="Y17" s="5" t="s">
        <v>201</v>
      </c>
      <c r="Z17" s="5" t="s">
        <v>109</v>
      </c>
      <c r="AA17" s="5" t="s">
        <v>237</v>
      </c>
      <c r="AB17" s="5" t="s">
        <v>59</v>
      </c>
      <c r="AC17" s="5" t="s">
        <v>113</v>
      </c>
      <c r="AD17" s="5" t="s">
        <v>108</v>
      </c>
      <c r="AE17" s="5" t="s">
        <v>232</v>
      </c>
      <c r="AF17" s="5" t="s">
        <v>223</v>
      </c>
      <c r="AG17" s="5" t="s">
        <v>113</v>
      </c>
      <c r="AH17" s="5" t="s">
        <v>116</v>
      </c>
    </row>
    <row r="18" spans="1:34" ht="20.100000000000001" customHeight="1" x14ac:dyDescent="0.3">
      <c r="A18" s="3" t="s">
        <v>874</v>
      </c>
      <c r="B18" s="23" t="s">
        <v>140</v>
      </c>
      <c r="C18" s="23">
        <v>0.05</v>
      </c>
      <c r="D18" s="23" t="s">
        <v>210</v>
      </c>
      <c r="E18" s="23" t="s">
        <v>210</v>
      </c>
      <c r="F18" s="23" t="s">
        <v>179</v>
      </c>
      <c r="G18" s="23">
        <v>0.02</v>
      </c>
      <c r="H18" s="23" t="s">
        <v>140</v>
      </c>
      <c r="I18" s="23" t="s">
        <v>210</v>
      </c>
      <c r="J18" s="23">
        <v>0.05</v>
      </c>
      <c r="K18" s="23" t="s">
        <v>210</v>
      </c>
      <c r="L18" s="23" t="s">
        <v>210</v>
      </c>
      <c r="M18" s="23" t="s">
        <v>143</v>
      </c>
      <c r="N18" s="23" t="s">
        <v>211</v>
      </c>
      <c r="O18" s="23">
        <v>0.06</v>
      </c>
      <c r="P18" s="23" t="s">
        <v>211</v>
      </c>
      <c r="Q18" s="23" t="s">
        <v>210</v>
      </c>
      <c r="R18" s="23">
        <v>0.02</v>
      </c>
      <c r="S18" s="23">
        <v>0.02</v>
      </c>
      <c r="T18" s="23">
        <v>0.01</v>
      </c>
      <c r="U18" s="23" t="s">
        <v>135</v>
      </c>
      <c r="V18" s="23" t="s">
        <v>135</v>
      </c>
      <c r="W18" s="23" t="s">
        <v>135</v>
      </c>
      <c r="X18" s="23">
        <v>0.01</v>
      </c>
      <c r="Y18" s="23" t="s">
        <v>207</v>
      </c>
      <c r="Z18" s="23">
        <v>0.18</v>
      </c>
      <c r="AA18" s="23" t="s">
        <v>148</v>
      </c>
      <c r="AB18" s="23">
        <v>0.01</v>
      </c>
      <c r="AC18" s="23" t="s">
        <v>143</v>
      </c>
      <c r="AD18" s="23">
        <v>0.06</v>
      </c>
      <c r="AE18" s="23" t="s">
        <v>210</v>
      </c>
      <c r="AF18" s="23">
        <v>0.05</v>
      </c>
      <c r="AG18" s="23">
        <v>0.01</v>
      </c>
      <c r="AH18" s="23" t="s">
        <v>135</v>
      </c>
    </row>
    <row r="19" spans="1:34" x14ac:dyDescent="0.3">
      <c r="B19" s="22">
        <f>((B8)+(B10)+(B12)+(B14)+(B16)+(B18))</f>
        <v>1</v>
      </c>
      <c r="C19" s="22">
        <f t="shared" ref="C19:AH19" si="0">((C8)+(C10)+(C12)+(C14)+(C16)+(C18))</f>
        <v>1</v>
      </c>
      <c r="D19" s="22">
        <f t="shared" si="0"/>
        <v>1</v>
      </c>
      <c r="E19" s="22">
        <f t="shared" si="0"/>
        <v>1</v>
      </c>
      <c r="F19" s="22">
        <f t="shared" si="0"/>
        <v>1</v>
      </c>
      <c r="G19" s="22">
        <f t="shared" si="0"/>
        <v>1</v>
      </c>
      <c r="H19" s="22">
        <f t="shared" si="0"/>
        <v>1</v>
      </c>
      <c r="I19" s="22">
        <f t="shared" si="0"/>
        <v>1</v>
      </c>
      <c r="J19" s="22">
        <f t="shared" si="0"/>
        <v>1</v>
      </c>
      <c r="K19" s="22">
        <f t="shared" si="0"/>
        <v>1</v>
      </c>
      <c r="L19" s="22">
        <f t="shared" si="0"/>
        <v>1</v>
      </c>
      <c r="M19" s="22">
        <f t="shared" si="0"/>
        <v>1</v>
      </c>
      <c r="N19" s="22">
        <f t="shared" si="0"/>
        <v>1</v>
      </c>
      <c r="O19" s="22">
        <f t="shared" si="0"/>
        <v>1</v>
      </c>
      <c r="P19" s="22">
        <f t="shared" si="0"/>
        <v>1</v>
      </c>
      <c r="Q19" s="22">
        <f t="shared" si="0"/>
        <v>1.0000000000000002</v>
      </c>
      <c r="R19" s="22">
        <f t="shared" si="0"/>
        <v>1</v>
      </c>
      <c r="S19" s="22">
        <f t="shared" si="0"/>
        <v>1</v>
      </c>
      <c r="T19" s="22">
        <f t="shared" si="0"/>
        <v>1</v>
      </c>
      <c r="U19" s="22">
        <f t="shared" si="0"/>
        <v>1.0000000000000002</v>
      </c>
      <c r="V19" s="22">
        <f t="shared" si="0"/>
        <v>1</v>
      </c>
      <c r="W19" s="22">
        <f t="shared" si="0"/>
        <v>1</v>
      </c>
      <c r="X19" s="22">
        <f t="shared" si="0"/>
        <v>1</v>
      </c>
      <c r="Y19" s="22">
        <f t="shared" si="0"/>
        <v>1</v>
      </c>
      <c r="Z19" s="22">
        <f t="shared" si="0"/>
        <v>1</v>
      </c>
      <c r="AA19" s="22">
        <f t="shared" si="0"/>
        <v>1</v>
      </c>
      <c r="AB19" s="22">
        <f t="shared" si="0"/>
        <v>1</v>
      </c>
      <c r="AC19" s="22">
        <f t="shared" si="0"/>
        <v>1</v>
      </c>
      <c r="AD19" s="22">
        <f t="shared" si="0"/>
        <v>1</v>
      </c>
      <c r="AE19" s="22">
        <f t="shared" si="0"/>
        <v>1</v>
      </c>
      <c r="AF19" s="22">
        <f t="shared" si="0"/>
        <v>1</v>
      </c>
      <c r="AG19" s="22">
        <f t="shared" si="0"/>
        <v>1</v>
      </c>
      <c r="AH19" s="22">
        <f t="shared" si="0"/>
        <v>1</v>
      </c>
    </row>
  </sheetData>
  <sheetProtection algorithmName="SHA-512" hashValue="tngL6uydw029sjjwVdBIm189btJ2ovCxItET9a6pVPwAcLz5aZqZdDIUHfeua5zCrEqJB6JNjZYoJDo62qrWpQ==" saltValue="lYeOmMDKXUf4/QD/wpvmSw==" spinCount="100000" sheet="1" objects="1" scenarios="1"/>
  <mergeCells count="8">
    <mergeCell ref="P3:Z3"/>
    <mergeCell ref="AE3:AH3"/>
    <mergeCell ref="AA3:AD3"/>
    <mergeCell ref="A2:O2"/>
    <mergeCell ref="C3:D3"/>
    <mergeCell ref="E3:H3"/>
    <mergeCell ref="I3:K3"/>
    <mergeCell ref="L3:O3"/>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5:AH7 B15:AH15 C14:AH14 B18 D18:F18 H18:I18 K18:N18 U18:W18 B9:AH13 B8:T8 V8:AH8 P18:Q18 Y18 AA18 AC18 AE18 AH18 B17:AH17 B16:AG16"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H20"/>
  <sheetViews>
    <sheetView showGridLines="0" workbookViewId="0"/>
  </sheetViews>
  <sheetFormatPr defaultRowHeight="14.4" x14ac:dyDescent="0.3"/>
  <cols>
    <col min="1" max="1" width="26.88671875" customWidth="1"/>
    <col min="2" max="34" width="10.6640625" customWidth="1"/>
  </cols>
  <sheetData>
    <row r="1" spans="1:34" ht="21" x14ac:dyDescent="0.4">
      <c r="A1" s="21" t="str">
        <f>HYPERLINK("#Contents!A1","Return to Contents")</f>
        <v>Return to Contents</v>
      </c>
    </row>
    <row r="2" spans="1:34" ht="42.6" customHeight="1" x14ac:dyDescent="0.35">
      <c r="A2" s="73" t="s">
        <v>917</v>
      </c>
      <c r="B2" s="74"/>
      <c r="C2" s="74"/>
      <c r="D2" s="74"/>
      <c r="E2" s="74"/>
      <c r="F2" s="74"/>
      <c r="G2" s="74"/>
      <c r="H2" s="74"/>
      <c r="I2" s="74"/>
      <c r="J2" s="74"/>
      <c r="K2" s="74"/>
      <c r="L2" s="74"/>
      <c r="M2" s="74"/>
      <c r="N2" s="74"/>
      <c r="O2" s="74"/>
    </row>
    <row r="3" spans="1:34" ht="14.4" customHeight="1" x14ac:dyDescent="0.3">
      <c r="A3" s="1"/>
      <c r="B3" s="1"/>
      <c r="C3" s="69" t="s">
        <v>252</v>
      </c>
      <c r="D3" s="71"/>
      <c r="E3" s="69" t="s">
        <v>861</v>
      </c>
      <c r="F3" s="70"/>
      <c r="G3" s="70"/>
      <c r="H3" s="71"/>
      <c r="I3" s="72" t="s">
        <v>862</v>
      </c>
      <c r="J3" s="72"/>
      <c r="K3" s="72"/>
      <c r="L3" s="72" t="s">
        <v>887</v>
      </c>
      <c r="M3" s="72"/>
      <c r="N3" s="72" t="s">
        <v>253</v>
      </c>
      <c r="O3" s="72"/>
      <c r="P3" s="69" t="s">
        <v>888</v>
      </c>
      <c r="Q3" s="70"/>
      <c r="R3" s="70"/>
      <c r="S3" s="70"/>
      <c r="T3" s="70"/>
      <c r="U3" s="70"/>
      <c r="V3" s="70"/>
      <c r="W3" s="70"/>
      <c r="X3" s="70"/>
      <c r="Y3" s="70"/>
      <c r="Z3" s="71"/>
      <c r="AA3" s="69" t="s">
        <v>889</v>
      </c>
      <c r="AB3" s="70"/>
      <c r="AC3" s="70"/>
      <c r="AD3" s="70"/>
      <c r="AE3" s="69" t="s">
        <v>890</v>
      </c>
      <c r="AF3" s="70"/>
      <c r="AG3" s="70"/>
      <c r="AH3" s="70"/>
    </row>
    <row r="4" spans="1:34" ht="50.1" customHeight="1" x14ac:dyDescent="0.3">
      <c r="A4" s="2" t="s">
        <v>0</v>
      </c>
      <c r="B4" s="2" t="s">
        <v>1</v>
      </c>
      <c r="C4" s="2" t="s">
        <v>2</v>
      </c>
      <c r="D4" s="2" t="s">
        <v>3</v>
      </c>
      <c r="E4" s="2" t="s">
        <v>4</v>
      </c>
      <c r="F4" s="2" t="s">
        <v>5</v>
      </c>
      <c r="G4" s="2" t="s">
        <v>6</v>
      </c>
      <c r="H4" s="2" t="s">
        <v>7</v>
      </c>
      <c r="I4" s="2" t="s">
        <v>8</v>
      </c>
      <c r="J4" s="2" t="s">
        <v>9</v>
      </c>
      <c r="K4" s="2" t="s">
        <v>18</v>
      </c>
      <c r="L4" s="2" t="s">
        <v>863</v>
      </c>
      <c r="M4" s="2" t="s">
        <v>864</v>
      </c>
      <c r="N4" s="2" t="s">
        <v>865</v>
      </c>
      <c r="O4" s="2" t="s">
        <v>866</v>
      </c>
      <c r="P4" s="2" t="s">
        <v>11</v>
      </c>
      <c r="Q4" s="2" t="s">
        <v>877</v>
      </c>
      <c r="R4" s="2" t="s">
        <v>15</v>
      </c>
      <c r="S4" s="2" t="s">
        <v>14</v>
      </c>
      <c r="T4" s="2" t="s">
        <v>10</v>
      </c>
      <c r="U4" s="2" t="s">
        <v>12</v>
      </c>
      <c r="V4" s="2" t="s">
        <v>18</v>
      </c>
      <c r="W4" s="2" t="s">
        <v>867</v>
      </c>
      <c r="X4" s="2" t="s">
        <v>868</v>
      </c>
      <c r="Y4" s="2" t="s">
        <v>13</v>
      </c>
      <c r="Z4" s="2" t="s">
        <v>876</v>
      </c>
      <c r="AA4" s="2" t="s">
        <v>19</v>
      </c>
      <c r="AB4" s="2" t="s">
        <v>16</v>
      </c>
      <c r="AC4" s="2" t="s">
        <v>17</v>
      </c>
      <c r="AD4" s="2" t="s">
        <v>18</v>
      </c>
      <c r="AE4" s="2" t="s">
        <v>22</v>
      </c>
      <c r="AF4" s="2" t="s">
        <v>20</v>
      </c>
      <c r="AG4" s="2" t="s">
        <v>21</v>
      </c>
      <c r="AH4" s="2" t="s">
        <v>875</v>
      </c>
    </row>
    <row r="5" spans="1:34" ht="20.100000000000001" customHeight="1" x14ac:dyDescent="0.3">
      <c r="A5" s="6" t="s">
        <v>23</v>
      </c>
      <c r="B5" s="5" t="s">
        <v>24</v>
      </c>
      <c r="C5" s="5" t="s">
        <v>25</v>
      </c>
      <c r="D5" s="5" t="s">
        <v>26</v>
      </c>
      <c r="E5" s="5" t="s">
        <v>27</v>
      </c>
      <c r="F5" s="5" t="s">
        <v>28</v>
      </c>
      <c r="G5" s="5" t="s">
        <v>29</v>
      </c>
      <c r="H5" s="5" t="s">
        <v>30</v>
      </c>
      <c r="I5" s="5" t="s">
        <v>31</v>
      </c>
      <c r="J5" s="5" t="s">
        <v>32</v>
      </c>
      <c r="K5" s="5" t="s">
        <v>33</v>
      </c>
      <c r="L5" s="5" t="s">
        <v>34</v>
      </c>
      <c r="M5" s="5" t="s">
        <v>35</v>
      </c>
      <c r="N5" s="5" t="s">
        <v>36</v>
      </c>
      <c r="O5" s="5" t="s">
        <v>37</v>
      </c>
      <c r="P5" s="5" t="s">
        <v>39</v>
      </c>
      <c r="Q5" s="5" t="s">
        <v>46</v>
      </c>
      <c r="R5" s="5" t="s">
        <v>48</v>
      </c>
      <c r="S5" s="5" t="s">
        <v>45</v>
      </c>
      <c r="T5" s="5" t="s">
        <v>38</v>
      </c>
      <c r="U5" s="5" t="s">
        <v>40</v>
      </c>
      <c r="V5" s="5" t="s">
        <v>42</v>
      </c>
      <c r="W5" s="5" t="s">
        <v>43</v>
      </c>
      <c r="X5" s="5" t="s">
        <v>44</v>
      </c>
      <c r="Y5" s="5" t="s">
        <v>41</v>
      </c>
      <c r="Z5" s="5" t="s">
        <v>47</v>
      </c>
      <c r="AA5" s="5" t="s">
        <v>56</v>
      </c>
      <c r="AB5" s="5" t="s">
        <v>53</v>
      </c>
      <c r="AC5" s="5" t="s">
        <v>54</v>
      </c>
      <c r="AD5" s="5" t="s">
        <v>55</v>
      </c>
      <c r="AE5" s="5" t="s">
        <v>60</v>
      </c>
      <c r="AF5" s="5" t="s">
        <v>57</v>
      </c>
      <c r="AG5" s="5" t="s">
        <v>58</v>
      </c>
      <c r="AH5" s="5" t="s">
        <v>59</v>
      </c>
    </row>
    <row r="6" spans="1:34" ht="20.100000000000001" customHeight="1" x14ac:dyDescent="0.3">
      <c r="A6" s="3" t="s">
        <v>61</v>
      </c>
      <c r="B6" s="4" t="s">
        <v>254</v>
      </c>
      <c r="C6" s="4" t="s">
        <v>63</v>
      </c>
      <c r="D6" s="4" t="s">
        <v>469</v>
      </c>
      <c r="E6" s="4" t="s">
        <v>547</v>
      </c>
      <c r="F6" s="4" t="s">
        <v>257</v>
      </c>
      <c r="G6" s="4" t="s">
        <v>258</v>
      </c>
      <c r="H6" s="4" t="s">
        <v>574</v>
      </c>
      <c r="I6" s="4" t="s">
        <v>69</v>
      </c>
      <c r="J6" s="4" t="s">
        <v>70</v>
      </c>
      <c r="K6" s="4" t="s">
        <v>71</v>
      </c>
      <c r="L6" s="4" t="s">
        <v>316</v>
      </c>
      <c r="M6" s="4" t="s">
        <v>837</v>
      </c>
      <c r="N6" s="4" t="s">
        <v>263</v>
      </c>
      <c r="O6" s="4" t="s">
        <v>75</v>
      </c>
      <c r="P6" s="4" t="s">
        <v>77</v>
      </c>
      <c r="Q6" s="4" t="s">
        <v>333</v>
      </c>
      <c r="R6" s="4" t="s">
        <v>86</v>
      </c>
      <c r="S6" s="4" t="s">
        <v>83</v>
      </c>
      <c r="T6" s="4" t="s">
        <v>575</v>
      </c>
      <c r="U6" s="4" t="s">
        <v>304</v>
      </c>
      <c r="V6" s="4" t="s">
        <v>80</v>
      </c>
      <c r="W6" s="4" t="s">
        <v>81</v>
      </c>
      <c r="X6" s="4" t="s">
        <v>310</v>
      </c>
      <c r="Y6" s="4" t="s">
        <v>191</v>
      </c>
      <c r="Z6" s="4" t="s">
        <v>85</v>
      </c>
      <c r="AA6" s="4" t="s">
        <v>750</v>
      </c>
      <c r="AB6" s="4" t="s">
        <v>323</v>
      </c>
      <c r="AC6" s="4" t="s">
        <v>90</v>
      </c>
      <c r="AD6" s="4" t="s">
        <v>91</v>
      </c>
      <c r="AE6" s="4" t="s">
        <v>96</v>
      </c>
      <c r="AF6" s="4" t="s">
        <v>93</v>
      </c>
      <c r="AG6" s="4" t="s">
        <v>162</v>
      </c>
      <c r="AH6" s="4" t="s">
        <v>95</v>
      </c>
    </row>
    <row r="7" spans="1:34" ht="20.100000000000001" customHeight="1" x14ac:dyDescent="0.3">
      <c r="A7" s="6" t="s">
        <v>599</v>
      </c>
      <c r="B7" s="5" t="s">
        <v>424</v>
      </c>
      <c r="C7" s="5" t="s">
        <v>105</v>
      </c>
      <c r="D7" s="5" t="s">
        <v>536</v>
      </c>
      <c r="E7" s="5" t="s">
        <v>220</v>
      </c>
      <c r="F7" s="5" t="s">
        <v>515</v>
      </c>
      <c r="G7" s="5" t="s">
        <v>152</v>
      </c>
      <c r="H7" s="5" t="s">
        <v>194</v>
      </c>
      <c r="I7" s="5" t="s">
        <v>533</v>
      </c>
      <c r="J7" s="5" t="s">
        <v>523</v>
      </c>
      <c r="K7" s="5" t="s">
        <v>215</v>
      </c>
      <c r="L7" s="5" t="s">
        <v>317</v>
      </c>
      <c r="M7" s="5" t="s">
        <v>366</v>
      </c>
      <c r="N7" s="5" t="s">
        <v>365</v>
      </c>
      <c r="O7" s="5" t="s">
        <v>308</v>
      </c>
      <c r="P7" s="5" t="s">
        <v>111</v>
      </c>
      <c r="Q7" s="5" t="s">
        <v>645</v>
      </c>
      <c r="R7" s="5" t="s">
        <v>112</v>
      </c>
      <c r="S7" s="5" t="s">
        <v>82</v>
      </c>
      <c r="T7" s="5" t="s">
        <v>245</v>
      </c>
      <c r="U7" s="5" t="s">
        <v>196</v>
      </c>
      <c r="V7" s="5" t="s">
        <v>109</v>
      </c>
      <c r="W7" s="5" t="s">
        <v>59</v>
      </c>
      <c r="X7" s="5" t="s">
        <v>118</v>
      </c>
      <c r="Y7" s="5" t="s">
        <v>166</v>
      </c>
      <c r="Z7" s="5" t="s">
        <v>118</v>
      </c>
      <c r="AA7" s="5" t="s">
        <v>245</v>
      </c>
      <c r="AB7" s="5" t="s">
        <v>838</v>
      </c>
      <c r="AC7" s="5" t="s">
        <v>218</v>
      </c>
      <c r="AD7" s="5" t="s">
        <v>115</v>
      </c>
      <c r="AE7" s="5" t="s">
        <v>839</v>
      </c>
      <c r="AF7" s="5" t="s">
        <v>307</v>
      </c>
      <c r="AG7" s="5" t="s">
        <v>157</v>
      </c>
      <c r="AH7" s="5" t="s">
        <v>108</v>
      </c>
    </row>
    <row r="8" spans="1:34" ht="20.100000000000001" customHeight="1" x14ac:dyDescent="0.3">
      <c r="A8" s="3" t="s">
        <v>607</v>
      </c>
      <c r="B8" s="23" t="s">
        <v>170</v>
      </c>
      <c r="C8" s="23" t="s">
        <v>137</v>
      </c>
      <c r="D8" s="23" t="s">
        <v>170</v>
      </c>
      <c r="E8" s="23" t="s">
        <v>243</v>
      </c>
      <c r="F8" s="23" t="s">
        <v>124</v>
      </c>
      <c r="G8" s="23" t="s">
        <v>137</v>
      </c>
      <c r="H8" s="23" t="s">
        <v>131</v>
      </c>
      <c r="I8" s="23" t="s">
        <v>243</v>
      </c>
      <c r="J8" s="23" t="s">
        <v>137</v>
      </c>
      <c r="K8" s="23" t="s">
        <v>228</v>
      </c>
      <c r="L8" s="23" t="s">
        <v>131</v>
      </c>
      <c r="M8" s="23" t="s">
        <v>138</v>
      </c>
      <c r="N8" s="23" t="s">
        <v>131</v>
      </c>
      <c r="O8" s="23" t="s">
        <v>125</v>
      </c>
      <c r="P8" s="23" t="s">
        <v>210</v>
      </c>
      <c r="Q8" s="23" t="s">
        <v>335</v>
      </c>
      <c r="R8" s="23" t="s">
        <v>148</v>
      </c>
      <c r="S8" s="23" t="s">
        <v>125</v>
      </c>
      <c r="T8" s="23" t="s">
        <v>137</v>
      </c>
      <c r="U8" s="23" t="s">
        <v>313</v>
      </c>
      <c r="V8" s="23" t="s">
        <v>141</v>
      </c>
      <c r="W8" s="23" t="s">
        <v>174</v>
      </c>
      <c r="X8" s="23" t="s">
        <v>179</v>
      </c>
      <c r="Y8" s="23" t="s">
        <v>123</v>
      </c>
      <c r="Z8" s="23" t="s">
        <v>147</v>
      </c>
      <c r="AA8" s="23" t="s">
        <v>211</v>
      </c>
      <c r="AB8" s="23" t="s">
        <v>139</v>
      </c>
      <c r="AC8" s="23" t="s">
        <v>123</v>
      </c>
      <c r="AD8" s="23" t="s">
        <v>131</v>
      </c>
      <c r="AE8" s="23" t="s">
        <v>312</v>
      </c>
      <c r="AF8" s="23" t="s">
        <v>211</v>
      </c>
      <c r="AG8" s="23" t="s">
        <v>345</v>
      </c>
      <c r="AH8" s="23" t="s">
        <v>130</v>
      </c>
    </row>
    <row r="9" spans="1:34" ht="20.100000000000001" customHeight="1" x14ac:dyDescent="0.3">
      <c r="A9" s="6" t="s">
        <v>609</v>
      </c>
      <c r="B9" s="5" t="s">
        <v>840</v>
      </c>
      <c r="C9" s="5" t="s">
        <v>776</v>
      </c>
      <c r="D9" s="5" t="s">
        <v>413</v>
      </c>
      <c r="E9" s="5" t="s">
        <v>78</v>
      </c>
      <c r="F9" s="5" t="s">
        <v>612</v>
      </c>
      <c r="G9" s="5" t="s">
        <v>482</v>
      </c>
      <c r="H9" s="5" t="s">
        <v>309</v>
      </c>
      <c r="I9" s="5" t="s">
        <v>696</v>
      </c>
      <c r="J9" s="5" t="s">
        <v>677</v>
      </c>
      <c r="K9" s="5" t="s">
        <v>40</v>
      </c>
      <c r="L9" s="5" t="s">
        <v>527</v>
      </c>
      <c r="M9" s="5" t="s">
        <v>235</v>
      </c>
      <c r="N9" s="5" t="s">
        <v>284</v>
      </c>
      <c r="O9" s="5" t="s">
        <v>188</v>
      </c>
      <c r="P9" s="5" t="s">
        <v>295</v>
      </c>
      <c r="Q9" s="5" t="s">
        <v>572</v>
      </c>
      <c r="R9" s="5" t="s">
        <v>47</v>
      </c>
      <c r="S9" s="5" t="s">
        <v>300</v>
      </c>
      <c r="T9" s="5" t="s">
        <v>306</v>
      </c>
      <c r="U9" s="5" t="s">
        <v>110</v>
      </c>
      <c r="V9" s="5" t="s">
        <v>311</v>
      </c>
      <c r="W9" s="5" t="s">
        <v>111</v>
      </c>
      <c r="X9" s="5" t="s">
        <v>221</v>
      </c>
      <c r="Y9" s="5" t="s">
        <v>311</v>
      </c>
      <c r="Z9" s="5" t="s">
        <v>118</v>
      </c>
      <c r="AA9" s="5" t="s">
        <v>361</v>
      </c>
      <c r="AB9" s="5" t="s">
        <v>657</v>
      </c>
      <c r="AC9" s="5" t="s">
        <v>278</v>
      </c>
      <c r="AD9" s="5" t="s">
        <v>115</v>
      </c>
      <c r="AE9" s="5" t="s">
        <v>841</v>
      </c>
      <c r="AF9" s="5" t="s">
        <v>40</v>
      </c>
      <c r="AG9" s="5" t="s">
        <v>238</v>
      </c>
      <c r="AH9" s="5" t="s">
        <v>108</v>
      </c>
    </row>
    <row r="10" spans="1:34" ht="20.100000000000001" customHeight="1" x14ac:dyDescent="0.3">
      <c r="A10" s="3" t="s">
        <v>615</v>
      </c>
      <c r="B10" s="23" t="s">
        <v>137</v>
      </c>
      <c r="C10" s="23" t="s">
        <v>124</v>
      </c>
      <c r="D10" s="23" t="s">
        <v>173</v>
      </c>
      <c r="E10" s="23" t="s">
        <v>173</v>
      </c>
      <c r="F10" s="23" t="s">
        <v>170</v>
      </c>
      <c r="G10" s="23" t="s">
        <v>131</v>
      </c>
      <c r="H10" s="23" t="s">
        <v>137</v>
      </c>
      <c r="I10" s="23" t="s">
        <v>126</v>
      </c>
      <c r="J10" s="23" t="s">
        <v>128</v>
      </c>
      <c r="K10" s="23" t="s">
        <v>137</v>
      </c>
      <c r="L10" s="23" t="s">
        <v>137</v>
      </c>
      <c r="M10" s="23" t="s">
        <v>131</v>
      </c>
      <c r="N10" s="23" t="s">
        <v>146</v>
      </c>
      <c r="O10" s="23" t="s">
        <v>132</v>
      </c>
      <c r="P10" s="23" t="s">
        <v>134</v>
      </c>
      <c r="Q10" s="23" t="s">
        <v>126</v>
      </c>
      <c r="R10" s="23" t="s">
        <v>141</v>
      </c>
      <c r="S10" s="23" t="s">
        <v>229</v>
      </c>
      <c r="T10" s="23" t="s">
        <v>181</v>
      </c>
      <c r="U10" s="23" t="s">
        <v>335</v>
      </c>
      <c r="V10" s="23" t="s">
        <v>440</v>
      </c>
      <c r="W10" s="23" t="s">
        <v>125</v>
      </c>
      <c r="X10" s="23" t="s">
        <v>134</v>
      </c>
      <c r="Y10" s="23" t="s">
        <v>170</v>
      </c>
      <c r="Z10" s="23" t="s">
        <v>207</v>
      </c>
      <c r="AA10" s="23" t="s">
        <v>136</v>
      </c>
      <c r="AB10" s="23" t="s">
        <v>313</v>
      </c>
      <c r="AC10" s="23" t="s">
        <v>243</v>
      </c>
      <c r="AD10" s="23" t="s">
        <v>173</v>
      </c>
      <c r="AE10" s="23" t="s">
        <v>132</v>
      </c>
      <c r="AF10" s="23" t="s">
        <v>147</v>
      </c>
      <c r="AG10" s="23" t="s">
        <v>136</v>
      </c>
      <c r="AH10" s="23" t="s">
        <v>136</v>
      </c>
    </row>
    <row r="11" spans="1:34" ht="20.100000000000001" customHeight="1" x14ac:dyDescent="0.3">
      <c r="A11" s="6" t="s">
        <v>623</v>
      </c>
      <c r="B11" s="5" t="s">
        <v>694</v>
      </c>
      <c r="C11" s="5" t="s">
        <v>415</v>
      </c>
      <c r="D11" s="5" t="s">
        <v>546</v>
      </c>
      <c r="E11" s="5" t="s">
        <v>287</v>
      </c>
      <c r="F11" s="5" t="s">
        <v>300</v>
      </c>
      <c r="G11" s="5" t="s">
        <v>563</v>
      </c>
      <c r="H11" s="5" t="s">
        <v>309</v>
      </c>
      <c r="I11" s="5" t="s">
        <v>278</v>
      </c>
      <c r="J11" s="5" t="s">
        <v>242</v>
      </c>
      <c r="K11" s="5" t="s">
        <v>514</v>
      </c>
      <c r="L11" s="5" t="s">
        <v>405</v>
      </c>
      <c r="M11" s="5" t="s">
        <v>166</v>
      </c>
      <c r="N11" s="5" t="s">
        <v>308</v>
      </c>
      <c r="O11" s="5" t="s">
        <v>85</v>
      </c>
      <c r="P11" s="5" t="s">
        <v>217</v>
      </c>
      <c r="Q11" s="5" t="s">
        <v>307</v>
      </c>
      <c r="R11" s="5" t="s">
        <v>106</v>
      </c>
      <c r="S11" s="5" t="s">
        <v>166</v>
      </c>
      <c r="T11" s="5" t="s">
        <v>232</v>
      </c>
      <c r="U11" s="5" t="s">
        <v>118</v>
      </c>
      <c r="V11" s="5" t="s">
        <v>115</v>
      </c>
      <c r="W11" s="5" t="s">
        <v>161</v>
      </c>
      <c r="X11" s="5" t="s">
        <v>311</v>
      </c>
      <c r="Y11" s="5" t="s">
        <v>196</v>
      </c>
      <c r="Z11" s="5" t="s">
        <v>221</v>
      </c>
      <c r="AA11" s="5" t="s">
        <v>695</v>
      </c>
      <c r="AB11" s="5" t="s">
        <v>310</v>
      </c>
      <c r="AC11" s="5" t="s">
        <v>82</v>
      </c>
      <c r="AD11" s="5" t="s">
        <v>118</v>
      </c>
      <c r="AE11" s="5" t="s">
        <v>437</v>
      </c>
      <c r="AF11" s="5" t="s">
        <v>331</v>
      </c>
      <c r="AG11" s="5" t="s">
        <v>196</v>
      </c>
      <c r="AH11" s="5" t="s">
        <v>116</v>
      </c>
    </row>
    <row r="12" spans="1:34" ht="20.100000000000001" customHeight="1" x14ac:dyDescent="0.3">
      <c r="A12" s="3" t="s">
        <v>624</v>
      </c>
      <c r="B12" s="23" t="s">
        <v>130</v>
      </c>
      <c r="C12" s="23" t="s">
        <v>141</v>
      </c>
      <c r="D12" s="23" t="s">
        <v>228</v>
      </c>
      <c r="E12" s="23" t="s">
        <v>142</v>
      </c>
      <c r="F12" s="23" t="s">
        <v>147</v>
      </c>
      <c r="G12" s="23" t="s">
        <v>228</v>
      </c>
      <c r="H12" s="23" t="s">
        <v>137</v>
      </c>
      <c r="I12" s="23" t="s">
        <v>130</v>
      </c>
      <c r="J12" s="23" t="s">
        <v>172</v>
      </c>
      <c r="K12" s="23" t="s">
        <v>137</v>
      </c>
      <c r="L12" s="23" t="s">
        <v>228</v>
      </c>
      <c r="M12" s="23" t="s">
        <v>147</v>
      </c>
      <c r="N12" s="23" t="s">
        <v>171</v>
      </c>
      <c r="O12" s="23" t="s">
        <v>147</v>
      </c>
      <c r="P12" s="23" t="s">
        <v>228</v>
      </c>
      <c r="Q12" s="23" t="s">
        <v>208</v>
      </c>
      <c r="R12" s="23" t="s">
        <v>125</v>
      </c>
      <c r="S12" s="23" t="s">
        <v>172</v>
      </c>
      <c r="T12" s="23" t="s">
        <v>141</v>
      </c>
      <c r="U12" s="23" t="s">
        <v>209</v>
      </c>
      <c r="V12" s="23" t="s">
        <v>142</v>
      </c>
      <c r="W12" s="23" t="s">
        <v>288</v>
      </c>
      <c r="X12" s="23" t="s">
        <v>132</v>
      </c>
      <c r="Y12" s="23" t="s">
        <v>136</v>
      </c>
      <c r="Z12" s="23" t="s">
        <v>170</v>
      </c>
      <c r="AA12" s="23" t="s">
        <v>131</v>
      </c>
      <c r="AB12" s="23" t="s">
        <v>207</v>
      </c>
      <c r="AC12" s="23" t="s">
        <v>171</v>
      </c>
      <c r="AD12" s="23" t="s">
        <v>171</v>
      </c>
      <c r="AE12" s="23" t="s">
        <v>147</v>
      </c>
      <c r="AF12" s="23" t="s">
        <v>131</v>
      </c>
      <c r="AG12" s="23" t="s">
        <v>142</v>
      </c>
      <c r="AH12" s="23" t="s">
        <v>135</v>
      </c>
    </row>
    <row r="13" spans="1:34" ht="20.100000000000001" customHeight="1" x14ac:dyDescent="0.3">
      <c r="A13" s="6" t="s">
        <v>616</v>
      </c>
      <c r="B13" s="5" t="s">
        <v>842</v>
      </c>
      <c r="C13" s="5" t="s">
        <v>292</v>
      </c>
      <c r="D13" s="5" t="s">
        <v>76</v>
      </c>
      <c r="E13" s="5" t="s">
        <v>107</v>
      </c>
      <c r="F13" s="5" t="s">
        <v>554</v>
      </c>
      <c r="G13" s="5" t="s">
        <v>265</v>
      </c>
      <c r="H13" s="5" t="s">
        <v>55</v>
      </c>
      <c r="I13" s="5" t="s">
        <v>265</v>
      </c>
      <c r="J13" s="5" t="s">
        <v>224</v>
      </c>
      <c r="K13" s="5" t="s">
        <v>303</v>
      </c>
      <c r="L13" s="5" t="s">
        <v>227</v>
      </c>
      <c r="M13" s="5" t="s">
        <v>304</v>
      </c>
      <c r="N13" s="5" t="s">
        <v>100</v>
      </c>
      <c r="O13" s="5" t="s">
        <v>196</v>
      </c>
      <c r="P13" s="5" t="s">
        <v>415</v>
      </c>
      <c r="Q13" s="5" t="s">
        <v>290</v>
      </c>
      <c r="R13" s="5" t="s">
        <v>295</v>
      </c>
      <c r="S13" s="5" t="s">
        <v>161</v>
      </c>
      <c r="T13" s="5" t="s">
        <v>202</v>
      </c>
      <c r="U13" s="5" t="s">
        <v>160</v>
      </c>
      <c r="V13" s="5" t="s">
        <v>115</v>
      </c>
      <c r="W13" s="5" t="s">
        <v>108</v>
      </c>
      <c r="X13" s="5" t="s">
        <v>287</v>
      </c>
      <c r="Y13" s="5" t="s">
        <v>163</v>
      </c>
      <c r="Z13" s="5" t="s">
        <v>113</v>
      </c>
      <c r="AA13" s="5" t="s">
        <v>329</v>
      </c>
      <c r="AB13" s="5" t="s">
        <v>246</v>
      </c>
      <c r="AC13" s="5" t="s">
        <v>237</v>
      </c>
      <c r="AD13" s="5" t="s">
        <v>118</v>
      </c>
      <c r="AE13" s="5" t="s">
        <v>194</v>
      </c>
      <c r="AF13" s="5" t="s">
        <v>534</v>
      </c>
      <c r="AG13" s="5" t="s">
        <v>107</v>
      </c>
      <c r="AH13" s="5" t="s">
        <v>115</v>
      </c>
    </row>
    <row r="14" spans="1:34" ht="20.100000000000001" customHeight="1" x14ac:dyDescent="0.3">
      <c r="A14" s="3" t="s">
        <v>620</v>
      </c>
      <c r="B14" s="23" t="s">
        <v>141</v>
      </c>
      <c r="C14" s="23" t="s">
        <v>147</v>
      </c>
      <c r="D14" s="23" t="s">
        <v>228</v>
      </c>
      <c r="E14" s="23" t="s">
        <v>208</v>
      </c>
      <c r="F14" s="23" t="s">
        <v>146</v>
      </c>
      <c r="G14" s="23" t="s">
        <v>136</v>
      </c>
      <c r="H14" s="23" t="s">
        <v>172</v>
      </c>
      <c r="I14" s="23" t="s">
        <v>172</v>
      </c>
      <c r="J14" s="23" t="s">
        <v>228</v>
      </c>
      <c r="K14" s="23" t="s">
        <v>172</v>
      </c>
      <c r="L14" s="23" t="s">
        <v>228</v>
      </c>
      <c r="M14" s="23" t="s">
        <v>146</v>
      </c>
      <c r="N14" s="23" t="s">
        <v>142</v>
      </c>
      <c r="O14" s="23" t="s">
        <v>211</v>
      </c>
      <c r="P14" s="23" t="s">
        <v>123</v>
      </c>
      <c r="Q14" s="23" t="s">
        <v>209</v>
      </c>
      <c r="R14" s="23" t="s">
        <v>146</v>
      </c>
      <c r="S14" s="23" t="s">
        <v>211</v>
      </c>
      <c r="T14" s="23" t="s">
        <v>209</v>
      </c>
      <c r="U14" s="23" t="s">
        <v>179</v>
      </c>
      <c r="V14" s="23" t="s">
        <v>134</v>
      </c>
      <c r="W14" s="23" t="s">
        <v>179</v>
      </c>
      <c r="X14" s="23" t="s">
        <v>313</v>
      </c>
      <c r="Y14" s="23" t="s">
        <v>134</v>
      </c>
      <c r="Z14" s="23" t="s">
        <v>209</v>
      </c>
      <c r="AA14" s="23" t="s">
        <v>131</v>
      </c>
      <c r="AB14" s="23" t="s">
        <v>134</v>
      </c>
      <c r="AC14" s="23" t="s">
        <v>142</v>
      </c>
      <c r="AD14" s="23" t="s">
        <v>141</v>
      </c>
      <c r="AE14" s="23" t="s">
        <v>134</v>
      </c>
      <c r="AF14" s="23" t="s">
        <v>137</v>
      </c>
      <c r="AG14" s="23" t="s">
        <v>147</v>
      </c>
      <c r="AH14" s="23" t="s">
        <v>440</v>
      </c>
    </row>
    <row r="15" spans="1:34" ht="20.100000000000001" customHeight="1" x14ac:dyDescent="0.3">
      <c r="A15" s="6" t="s">
        <v>621</v>
      </c>
      <c r="B15" s="5" t="s">
        <v>75</v>
      </c>
      <c r="C15" s="5" t="s">
        <v>162</v>
      </c>
      <c r="D15" s="5" t="s">
        <v>429</v>
      </c>
      <c r="E15" s="5" t="s">
        <v>235</v>
      </c>
      <c r="F15" s="5" t="s">
        <v>239</v>
      </c>
      <c r="G15" s="5" t="s">
        <v>79</v>
      </c>
      <c r="H15" s="5" t="s">
        <v>100</v>
      </c>
      <c r="I15" s="5" t="s">
        <v>157</v>
      </c>
      <c r="J15" s="5" t="s">
        <v>611</v>
      </c>
      <c r="K15" s="5" t="s">
        <v>303</v>
      </c>
      <c r="L15" s="5" t="s">
        <v>241</v>
      </c>
      <c r="M15" s="5" t="s">
        <v>226</v>
      </c>
      <c r="N15" s="5" t="s">
        <v>508</v>
      </c>
      <c r="O15" s="5" t="s">
        <v>91</v>
      </c>
      <c r="P15" s="5" t="s">
        <v>641</v>
      </c>
      <c r="Q15" s="5" t="s">
        <v>118</v>
      </c>
      <c r="R15" s="5" t="s">
        <v>298</v>
      </c>
      <c r="S15" s="5" t="s">
        <v>221</v>
      </c>
      <c r="T15" s="5" t="s">
        <v>201</v>
      </c>
      <c r="U15" s="5" t="s">
        <v>160</v>
      </c>
      <c r="V15" s="5" t="s">
        <v>118</v>
      </c>
      <c r="W15" s="5" t="s">
        <v>116</v>
      </c>
      <c r="X15" s="5" t="s">
        <v>112</v>
      </c>
      <c r="Y15" s="5" t="s">
        <v>161</v>
      </c>
      <c r="Z15" s="5" t="s">
        <v>221</v>
      </c>
      <c r="AA15" s="5" t="s">
        <v>356</v>
      </c>
      <c r="AB15" s="5" t="s">
        <v>107</v>
      </c>
      <c r="AC15" s="5" t="s">
        <v>85</v>
      </c>
      <c r="AD15" s="5" t="s">
        <v>197</v>
      </c>
      <c r="AE15" s="5" t="s">
        <v>193</v>
      </c>
      <c r="AF15" s="5" t="s">
        <v>634</v>
      </c>
      <c r="AG15" s="5" t="s">
        <v>221</v>
      </c>
      <c r="AH15" s="5" t="s">
        <v>108</v>
      </c>
    </row>
    <row r="16" spans="1:34" ht="20.100000000000001" customHeight="1" x14ac:dyDescent="0.3">
      <c r="A16" s="3" t="s">
        <v>622</v>
      </c>
      <c r="B16" s="23" t="s">
        <v>147</v>
      </c>
      <c r="C16" s="23" t="s">
        <v>147</v>
      </c>
      <c r="D16" s="23" t="s">
        <v>172</v>
      </c>
      <c r="E16" s="23" t="s">
        <v>126</v>
      </c>
      <c r="F16" s="23" t="s">
        <v>209</v>
      </c>
      <c r="G16" s="23" t="s">
        <v>136</v>
      </c>
      <c r="H16" s="23" t="s">
        <v>147</v>
      </c>
      <c r="I16" s="23" t="s">
        <v>208</v>
      </c>
      <c r="J16" s="23" t="s">
        <v>130</v>
      </c>
      <c r="K16" s="23" t="s">
        <v>136</v>
      </c>
      <c r="L16" s="23" t="s">
        <v>207</v>
      </c>
      <c r="M16" s="23" t="s">
        <v>172</v>
      </c>
      <c r="N16" s="23" t="s">
        <v>146</v>
      </c>
      <c r="O16" s="23" t="s">
        <v>208</v>
      </c>
      <c r="P16" s="23" t="s">
        <v>243</v>
      </c>
      <c r="Q16" s="23" t="s">
        <v>143</v>
      </c>
      <c r="R16" s="23" t="s">
        <v>146</v>
      </c>
      <c r="S16" s="23" t="s">
        <v>140</v>
      </c>
      <c r="T16" s="23" t="s">
        <v>211</v>
      </c>
      <c r="U16" s="23" t="s">
        <v>140</v>
      </c>
      <c r="V16" s="23" t="s">
        <v>208</v>
      </c>
      <c r="W16" s="23" t="s">
        <v>135</v>
      </c>
      <c r="X16" s="23" t="s">
        <v>128</v>
      </c>
      <c r="Y16" s="23" t="s">
        <v>207</v>
      </c>
      <c r="Z16" s="23" t="s">
        <v>173</v>
      </c>
      <c r="AA16" s="23" t="s">
        <v>170</v>
      </c>
      <c r="AB16" s="23" t="s">
        <v>210</v>
      </c>
      <c r="AC16" s="23" t="s">
        <v>209</v>
      </c>
      <c r="AD16" s="23" t="s">
        <v>170</v>
      </c>
      <c r="AE16" s="23" t="s">
        <v>140</v>
      </c>
      <c r="AF16" s="23" t="s">
        <v>126</v>
      </c>
      <c r="AG16" s="23" t="s">
        <v>148</v>
      </c>
      <c r="AH16" s="23" t="s">
        <v>209</v>
      </c>
    </row>
    <row r="17" spans="1:34" ht="20.100000000000001" customHeight="1" x14ac:dyDescent="0.3">
      <c r="A17" s="6" t="s">
        <v>873</v>
      </c>
      <c r="B17" s="5" t="s">
        <v>755</v>
      </c>
      <c r="C17" s="5" t="s">
        <v>367</v>
      </c>
      <c r="D17" s="5" t="s">
        <v>366</v>
      </c>
      <c r="E17" s="5" t="s">
        <v>196</v>
      </c>
      <c r="F17" s="5" t="s">
        <v>284</v>
      </c>
      <c r="G17" s="5" t="s">
        <v>293</v>
      </c>
      <c r="H17" s="5" t="s">
        <v>166</v>
      </c>
      <c r="I17" s="5" t="s">
        <v>306</v>
      </c>
      <c r="J17" s="5" t="s">
        <v>280</v>
      </c>
      <c r="K17" s="5" t="s">
        <v>307</v>
      </c>
      <c r="L17" s="5" t="s">
        <v>217</v>
      </c>
      <c r="M17" s="5" t="s">
        <v>214</v>
      </c>
      <c r="N17" s="5" t="s">
        <v>285</v>
      </c>
      <c r="O17" s="5" t="s">
        <v>311</v>
      </c>
      <c r="P17" s="5" t="s">
        <v>203</v>
      </c>
      <c r="Q17" s="5" t="s">
        <v>223</v>
      </c>
      <c r="R17" s="5" t="s">
        <v>277</v>
      </c>
      <c r="S17" s="5" t="s">
        <v>277</v>
      </c>
      <c r="T17" s="5" t="s">
        <v>198</v>
      </c>
      <c r="U17" s="5" t="s">
        <v>160</v>
      </c>
      <c r="V17" s="5" t="s">
        <v>116</v>
      </c>
      <c r="W17" s="5" t="s">
        <v>116</v>
      </c>
      <c r="X17" s="5" t="s">
        <v>160</v>
      </c>
      <c r="Y17" s="5" t="s">
        <v>202</v>
      </c>
      <c r="Z17" s="5" t="s">
        <v>95</v>
      </c>
      <c r="AA17" s="5" t="s">
        <v>361</v>
      </c>
      <c r="AB17" s="5" t="s">
        <v>248</v>
      </c>
      <c r="AC17" s="5" t="s">
        <v>281</v>
      </c>
      <c r="AD17" s="5" t="s">
        <v>116</v>
      </c>
      <c r="AE17" s="5" t="s">
        <v>120</v>
      </c>
      <c r="AF17" s="5" t="s">
        <v>79</v>
      </c>
      <c r="AG17" s="5" t="s">
        <v>112</v>
      </c>
      <c r="AH17" s="5" t="s">
        <v>108</v>
      </c>
    </row>
    <row r="18" spans="1:34" ht="20.100000000000001" customHeight="1" x14ac:dyDescent="0.3">
      <c r="A18" s="3" t="s">
        <v>874</v>
      </c>
      <c r="B18" s="23" t="s">
        <v>207</v>
      </c>
      <c r="C18" s="23" t="s">
        <v>172</v>
      </c>
      <c r="D18" s="23" t="s">
        <v>148</v>
      </c>
      <c r="E18" s="23">
        <v>0.06</v>
      </c>
      <c r="F18" s="23" t="s">
        <v>172</v>
      </c>
      <c r="G18" s="23" t="s">
        <v>134</v>
      </c>
      <c r="H18" s="23" t="s">
        <v>209</v>
      </c>
      <c r="I18" s="23" t="s">
        <v>134</v>
      </c>
      <c r="J18" s="23">
        <v>0.1</v>
      </c>
      <c r="K18" s="23" t="s">
        <v>134</v>
      </c>
      <c r="L18" s="23" t="s">
        <v>134</v>
      </c>
      <c r="M18" s="23" t="s">
        <v>209</v>
      </c>
      <c r="N18" s="23" t="s">
        <v>147</v>
      </c>
      <c r="O18" s="23">
        <v>0.1</v>
      </c>
      <c r="P18" s="23" t="s">
        <v>136</v>
      </c>
      <c r="Q18" s="23">
        <v>0.06</v>
      </c>
      <c r="R18" s="23" t="s">
        <v>134</v>
      </c>
      <c r="S18" s="23" t="s">
        <v>134</v>
      </c>
      <c r="T18" s="23">
        <v>0.11</v>
      </c>
      <c r="U18" s="23" t="s">
        <v>140</v>
      </c>
      <c r="V18" s="23" t="s">
        <v>135</v>
      </c>
      <c r="W18" s="23">
        <v>0</v>
      </c>
      <c r="X18" s="23" t="s">
        <v>140</v>
      </c>
      <c r="Y18" s="23">
        <v>0.14000000000000001</v>
      </c>
      <c r="Z18" s="23" t="s">
        <v>126</v>
      </c>
      <c r="AA18" s="23" t="s">
        <v>172</v>
      </c>
      <c r="AB18" s="23">
        <v>0.06</v>
      </c>
      <c r="AC18" s="23" t="s">
        <v>208</v>
      </c>
      <c r="AD18" s="23" t="s">
        <v>143</v>
      </c>
      <c r="AE18" s="23">
        <v>7.0000000000000007E-2</v>
      </c>
      <c r="AF18" s="23" t="s">
        <v>147</v>
      </c>
      <c r="AG18" s="23">
        <v>0.1</v>
      </c>
      <c r="AH18" s="23" t="s">
        <v>148</v>
      </c>
    </row>
    <row r="19" spans="1:34" x14ac:dyDescent="0.3">
      <c r="B19" s="22">
        <f>((B8)+(B10)+(B12)+(B14)+(B16)+(B18))</f>
        <v>1</v>
      </c>
      <c r="C19" s="22">
        <f t="shared" ref="C19:AH19" si="0">((C8)+(C10)+(C12)+(C14)+(C16)+(C18))</f>
        <v>1</v>
      </c>
      <c r="D19" s="22">
        <f t="shared" si="0"/>
        <v>0.99999999999999978</v>
      </c>
      <c r="E19" s="22">
        <f t="shared" si="0"/>
        <v>1</v>
      </c>
      <c r="F19" s="22">
        <f t="shared" si="0"/>
        <v>1</v>
      </c>
      <c r="G19" s="22">
        <f t="shared" si="0"/>
        <v>1</v>
      </c>
      <c r="H19" s="22">
        <f t="shared" si="0"/>
        <v>1</v>
      </c>
      <c r="I19" s="22">
        <f t="shared" si="0"/>
        <v>1</v>
      </c>
      <c r="J19" s="22">
        <f t="shared" si="0"/>
        <v>1</v>
      </c>
      <c r="K19" s="22">
        <f t="shared" si="0"/>
        <v>1</v>
      </c>
      <c r="L19" s="22">
        <f t="shared" si="0"/>
        <v>1</v>
      </c>
      <c r="M19" s="22">
        <f t="shared" si="0"/>
        <v>1</v>
      </c>
      <c r="N19" s="22">
        <f t="shared" si="0"/>
        <v>1</v>
      </c>
      <c r="O19" s="22">
        <f t="shared" si="0"/>
        <v>1</v>
      </c>
      <c r="P19" s="22">
        <f t="shared" si="0"/>
        <v>1</v>
      </c>
      <c r="Q19" s="22">
        <f t="shared" si="0"/>
        <v>1</v>
      </c>
      <c r="R19" s="22">
        <f t="shared" si="0"/>
        <v>0.99999999999999989</v>
      </c>
      <c r="S19" s="22">
        <f t="shared" si="0"/>
        <v>1</v>
      </c>
      <c r="T19" s="22">
        <f t="shared" si="0"/>
        <v>1.0000000000000002</v>
      </c>
      <c r="U19" s="22">
        <f t="shared" si="0"/>
        <v>1.0000000000000002</v>
      </c>
      <c r="V19" s="22">
        <f t="shared" si="0"/>
        <v>0.99999999999999989</v>
      </c>
      <c r="W19" s="22">
        <f t="shared" si="0"/>
        <v>1</v>
      </c>
      <c r="X19" s="22">
        <f t="shared" si="0"/>
        <v>1</v>
      </c>
      <c r="Y19" s="22">
        <f t="shared" si="0"/>
        <v>1</v>
      </c>
      <c r="Z19" s="22">
        <f t="shared" si="0"/>
        <v>1</v>
      </c>
      <c r="AA19" s="22">
        <f t="shared" si="0"/>
        <v>1</v>
      </c>
      <c r="AB19" s="22">
        <f t="shared" si="0"/>
        <v>1</v>
      </c>
      <c r="AC19" s="22">
        <f t="shared" si="0"/>
        <v>1.0000000000000002</v>
      </c>
      <c r="AD19" s="22">
        <f t="shared" si="0"/>
        <v>1</v>
      </c>
      <c r="AE19" s="22">
        <f t="shared" si="0"/>
        <v>1</v>
      </c>
      <c r="AF19" s="22">
        <f t="shared" si="0"/>
        <v>1</v>
      </c>
      <c r="AG19" s="22">
        <f t="shared" si="0"/>
        <v>0.99999999999999989</v>
      </c>
      <c r="AH19" s="22">
        <f t="shared" si="0"/>
        <v>1</v>
      </c>
    </row>
    <row r="20" spans="1:34" x14ac:dyDescent="0.3">
      <c r="B20" s="28"/>
    </row>
  </sheetData>
  <sheetProtection algorithmName="SHA-512" hashValue="XWoXyHDlguxpOBSBTGGfRV/sqZYeyWmaXM1A1n8cytyYr//XWE3VPRaOkOEEHz1uR0WpQNDVC09evCS4+xa/Iw==" saltValue="siw9zLHh6n+1ua5iy9h7lg==" spinCount="100000" sheet="1" objects="1" scenarios="1"/>
  <mergeCells count="8">
    <mergeCell ref="P3:Z3"/>
    <mergeCell ref="AE3:AH3"/>
    <mergeCell ref="AA3:AD3"/>
    <mergeCell ref="A2:O2"/>
    <mergeCell ref="C3:D3"/>
    <mergeCell ref="E3:H3"/>
    <mergeCell ref="I3:K3"/>
    <mergeCell ref="L3:O3"/>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5:AH17 B18:D18 F18:I18 K18:N18 P18 R18:S18 U18:V18 X18 Z18:AA18 AC18:AD18 AF18 AH18"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H21"/>
  <sheetViews>
    <sheetView showGridLines="0" workbookViewId="0">
      <selection activeCell="H18" sqref="H18"/>
    </sheetView>
  </sheetViews>
  <sheetFormatPr defaultRowHeight="14.4" x14ac:dyDescent="0.3"/>
  <cols>
    <col min="1" max="1" width="26.88671875" customWidth="1"/>
    <col min="2" max="34" width="10.6640625" customWidth="1"/>
  </cols>
  <sheetData>
    <row r="1" spans="1:34" ht="21" x14ac:dyDescent="0.4">
      <c r="A1" s="21" t="str">
        <f>HYPERLINK("#Contents!A1","Return to Contents")</f>
        <v>Return to Contents</v>
      </c>
    </row>
    <row r="2" spans="1:34" ht="47.4" customHeight="1" x14ac:dyDescent="0.35">
      <c r="A2" s="73" t="s">
        <v>904</v>
      </c>
      <c r="B2" s="74"/>
      <c r="C2" s="74"/>
      <c r="D2" s="74"/>
      <c r="E2" s="74"/>
      <c r="F2" s="74"/>
      <c r="G2" s="74"/>
      <c r="H2" s="74"/>
      <c r="I2" s="74"/>
      <c r="J2" s="74"/>
      <c r="K2" s="74"/>
      <c r="L2" s="74"/>
      <c r="M2" s="74"/>
      <c r="N2" s="74"/>
      <c r="O2" s="74"/>
    </row>
    <row r="3" spans="1:34" ht="14.4" customHeight="1" x14ac:dyDescent="0.3">
      <c r="A3" s="1"/>
      <c r="B3" s="1"/>
      <c r="C3" s="69" t="s">
        <v>252</v>
      </c>
      <c r="D3" s="71"/>
      <c r="E3" s="69" t="s">
        <v>861</v>
      </c>
      <c r="F3" s="70"/>
      <c r="G3" s="70"/>
      <c r="H3" s="71"/>
      <c r="I3" s="72" t="s">
        <v>862</v>
      </c>
      <c r="J3" s="72"/>
      <c r="K3" s="72"/>
      <c r="L3" s="72" t="s">
        <v>887</v>
      </c>
      <c r="M3" s="72"/>
      <c r="N3" s="72" t="s">
        <v>253</v>
      </c>
      <c r="O3" s="72"/>
      <c r="P3" s="69" t="s">
        <v>888</v>
      </c>
      <c r="Q3" s="70"/>
      <c r="R3" s="70"/>
      <c r="S3" s="70"/>
      <c r="T3" s="70"/>
      <c r="U3" s="70"/>
      <c r="V3" s="70"/>
      <c r="W3" s="70"/>
      <c r="X3" s="70"/>
      <c r="Y3" s="70"/>
      <c r="Z3" s="71"/>
      <c r="AA3" s="69" t="s">
        <v>889</v>
      </c>
      <c r="AB3" s="70"/>
      <c r="AC3" s="70"/>
      <c r="AD3" s="70"/>
      <c r="AE3" s="69" t="s">
        <v>890</v>
      </c>
      <c r="AF3" s="70"/>
      <c r="AG3" s="70"/>
      <c r="AH3" s="70"/>
    </row>
    <row r="4" spans="1:34" ht="50.1" customHeight="1" x14ac:dyDescent="0.3">
      <c r="A4" s="2" t="s">
        <v>0</v>
      </c>
      <c r="B4" s="2" t="s">
        <v>1</v>
      </c>
      <c r="C4" s="2" t="s">
        <v>2</v>
      </c>
      <c r="D4" s="2" t="s">
        <v>3</v>
      </c>
      <c r="E4" s="2" t="s">
        <v>4</v>
      </c>
      <c r="F4" s="2" t="s">
        <v>5</v>
      </c>
      <c r="G4" s="2" t="s">
        <v>6</v>
      </c>
      <c r="H4" s="2" t="s">
        <v>7</v>
      </c>
      <c r="I4" s="2" t="s">
        <v>8</v>
      </c>
      <c r="J4" s="2" t="s">
        <v>9</v>
      </c>
      <c r="K4" s="2" t="s">
        <v>18</v>
      </c>
      <c r="L4" s="2" t="s">
        <v>863</v>
      </c>
      <c r="M4" s="2" t="s">
        <v>864</v>
      </c>
      <c r="N4" s="2" t="s">
        <v>865</v>
      </c>
      <c r="O4" s="2" t="s">
        <v>866</v>
      </c>
      <c r="P4" s="2" t="s">
        <v>11</v>
      </c>
      <c r="Q4" s="2" t="s">
        <v>877</v>
      </c>
      <c r="R4" s="2" t="s">
        <v>15</v>
      </c>
      <c r="S4" s="2" t="s">
        <v>14</v>
      </c>
      <c r="T4" s="2" t="s">
        <v>10</v>
      </c>
      <c r="U4" s="2" t="s">
        <v>12</v>
      </c>
      <c r="V4" s="2" t="s">
        <v>18</v>
      </c>
      <c r="W4" s="2" t="s">
        <v>867</v>
      </c>
      <c r="X4" s="2" t="s">
        <v>868</v>
      </c>
      <c r="Y4" s="2" t="s">
        <v>13</v>
      </c>
      <c r="Z4" s="2" t="s">
        <v>876</v>
      </c>
      <c r="AA4" s="2" t="s">
        <v>19</v>
      </c>
      <c r="AB4" s="2" t="s">
        <v>16</v>
      </c>
      <c r="AC4" s="2" t="s">
        <v>17</v>
      </c>
      <c r="AD4" s="2" t="s">
        <v>18</v>
      </c>
      <c r="AE4" s="2" t="s">
        <v>22</v>
      </c>
      <c r="AF4" s="2" t="s">
        <v>20</v>
      </c>
      <c r="AG4" s="2" t="s">
        <v>21</v>
      </c>
      <c r="AH4" s="2" t="s">
        <v>875</v>
      </c>
    </row>
    <row r="5" spans="1:34" ht="20.100000000000001" customHeight="1" x14ac:dyDescent="0.3">
      <c r="A5" s="6" t="s">
        <v>23</v>
      </c>
      <c r="B5" s="5" t="s">
        <v>24</v>
      </c>
      <c r="C5" s="5" t="s">
        <v>25</v>
      </c>
      <c r="D5" s="5" t="s">
        <v>26</v>
      </c>
      <c r="E5" s="5" t="s">
        <v>27</v>
      </c>
      <c r="F5" s="5" t="s">
        <v>28</v>
      </c>
      <c r="G5" s="5" t="s">
        <v>29</v>
      </c>
      <c r="H5" s="5" t="s">
        <v>30</v>
      </c>
      <c r="I5" s="5" t="s">
        <v>31</v>
      </c>
      <c r="J5" s="5" t="s">
        <v>32</v>
      </c>
      <c r="K5" s="5" t="s">
        <v>33</v>
      </c>
      <c r="L5" s="5" t="s">
        <v>34</v>
      </c>
      <c r="M5" s="5" t="s">
        <v>35</v>
      </c>
      <c r="N5" s="5" t="s">
        <v>36</v>
      </c>
      <c r="O5" s="5" t="s">
        <v>37</v>
      </c>
      <c r="P5" s="5" t="s">
        <v>39</v>
      </c>
      <c r="Q5" s="5" t="s">
        <v>46</v>
      </c>
      <c r="R5" s="5" t="s">
        <v>48</v>
      </c>
      <c r="S5" s="5" t="s">
        <v>45</v>
      </c>
      <c r="T5" s="5" t="s">
        <v>38</v>
      </c>
      <c r="U5" s="5" t="s">
        <v>40</v>
      </c>
      <c r="V5" s="5" t="s">
        <v>42</v>
      </c>
      <c r="W5" s="5" t="s">
        <v>43</v>
      </c>
      <c r="X5" s="5" t="s">
        <v>44</v>
      </c>
      <c r="Y5" s="5" t="s">
        <v>41</v>
      </c>
      <c r="Z5" s="5" t="s">
        <v>47</v>
      </c>
      <c r="AA5" s="5" t="s">
        <v>56</v>
      </c>
      <c r="AB5" s="5" t="s">
        <v>53</v>
      </c>
      <c r="AC5" s="5" t="s">
        <v>54</v>
      </c>
      <c r="AD5" s="5" t="s">
        <v>55</v>
      </c>
      <c r="AE5" s="5" t="s">
        <v>60</v>
      </c>
      <c r="AF5" s="5" t="s">
        <v>57</v>
      </c>
      <c r="AG5" s="5" t="s">
        <v>58</v>
      </c>
      <c r="AH5" s="5" t="s">
        <v>59</v>
      </c>
    </row>
    <row r="6" spans="1:34" ht="20.100000000000001" customHeight="1" x14ac:dyDescent="0.3">
      <c r="A6" s="3" t="s">
        <v>61</v>
      </c>
      <c r="B6" s="4" t="s">
        <v>62</v>
      </c>
      <c r="C6" s="4" t="s">
        <v>625</v>
      </c>
      <c r="D6" s="4" t="s">
        <v>419</v>
      </c>
      <c r="E6" s="4" t="s">
        <v>65</v>
      </c>
      <c r="F6" s="4" t="s">
        <v>314</v>
      </c>
      <c r="G6" s="4" t="s">
        <v>67</v>
      </c>
      <c r="H6" s="4" t="s">
        <v>539</v>
      </c>
      <c r="I6" s="4" t="s">
        <v>260</v>
      </c>
      <c r="J6" s="4" t="s">
        <v>70</v>
      </c>
      <c r="K6" s="4" t="s">
        <v>262</v>
      </c>
      <c r="L6" s="4" t="s">
        <v>728</v>
      </c>
      <c r="M6" s="4" t="s">
        <v>837</v>
      </c>
      <c r="N6" s="4" t="s">
        <v>74</v>
      </c>
      <c r="O6" s="4" t="s">
        <v>75</v>
      </c>
      <c r="P6" s="4" t="s">
        <v>318</v>
      </c>
      <c r="Q6" s="4" t="s">
        <v>319</v>
      </c>
      <c r="R6" s="4" t="s">
        <v>86</v>
      </c>
      <c r="S6" s="4" t="s">
        <v>267</v>
      </c>
      <c r="T6" s="4" t="s">
        <v>515</v>
      </c>
      <c r="U6" s="4" t="s">
        <v>78</v>
      </c>
      <c r="V6" s="4" t="s">
        <v>80</v>
      </c>
      <c r="W6" s="4" t="s">
        <v>81</v>
      </c>
      <c r="X6" s="4" t="s">
        <v>82</v>
      </c>
      <c r="Y6" s="4" t="s">
        <v>265</v>
      </c>
      <c r="Z6" s="4" t="s">
        <v>159</v>
      </c>
      <c r="AA6" s="4" t="s">
        <v>92</v>
      </c>
      <c r="AB6" s="4" t="s">
        <v>89</v>
      </c>
      <c r="AC6" s="4" t="s">
        <v>90</v>
      </c>
      <c r="AD6" s="4" t="s">
        <v>91</v>
      </c>
      <c r="AE6" s="4" t="s">
        <v>96</v>
      </c>
      <c r="AF6" s="4" t="s">
        <v>271</v>
      </c>
      <c r="AG6" s="4" t="s">
        <v>94</v>
      </c>
      <c r="AH6" s="4" t="s">
        <v>221</v>
      </c>
    </row>
    <row r="7" spans="1:34" ht="20.100000000000001" customHeight="1" x14ac:dyDescent="0.3">
      <c r="A7" s="6" t="s">
        <v>599</v>
      </c>
      <c r="B7" s="5" t="s">
        <v>843</v>
      </c>
      <c r="C7" s="5" t="s">
        <v>844</v>
      </c>
      <c r="D7" s="5" t="s">
        <v>325</v>
      </c>
      <c r="E7" s="5" t="s">
        <v>106</v>
      </c>
      <c r="F7" s="5" t="s">
        <v>845</v>
      </c>
      <c r="G7" s="5" t="s">
        <v>73</v>
      </c>
      <c r="H7" s="5" t="s">
        <v>224</v>
      </c>
      <c r="I7" s="5" t="s">
        <v>702</v>
      </c>
      <c r="J7" s="5" t="s">
        <v>822</v>
      </c>
      <c r="K7" s="5" t="s">
        <v>535</v>
      </c>
      <c r="L7" s="5" t="s">
        <v>592</v>
      </c>
      <c r="M7" s="5" t="s">
        <v>284</v>
      </c>
      <c r="N7" s="5" t="s">
        <v>279</v>
      </c>
      <c r="O7" s="5" t="s">
        <v>674</v>
      </c>
      <c r="P7" s="5" t="s">
        <v>311</v>
      </c>
      <c r="Q7" s="5" t="s">
        <v>846</v>
      </c>
      <c r="R7" s="5" t="s">
        <v>295</v>
      </c>
      <c r="S7" s="5" t="s">
        <v>507</v>
      </c>
      <c r="T7" s="5" t="s">
        <v>114</v>
      </c>
      <c r="U7" s="5" t="s">
        <v>287</v>
      </c>
      <c r="V7" s="5" t="s">
        <v>311</v>
      </c>
      <c r="W7" s="5" t="s">
        <v>240</v>
      </c>
      <c r="X7" s="5" t="s">
        <v>197</v>
      </c>
      <c r="Y7" s="5" t="s">
        <v>151</v>
      </c>
      <c r="Z7" s="5" t="s">
        <v>109</v>
      </c>
      <c r="AA7" s="5" t="s">
        <v>103</v>
      </c>
      <c r="AB7" s="5" t="s">
        <v>847</v>
      </c>
      <c r="AC7" s="5" t="s">
        <v>256</v>
      </c>
      <c r="AD7" s="5" t="s">
        <v>95</v>
      </c>
      <c r="AE7" s="5" t="s">
        <v>848</v>
      </c>
      <c r="AF7" s="5" t="s">
        <v>234</v>
      </c>
      <c r="AG7" s="5" t="s">
        <v>246</v>
      </c>
      <c r="AH7" s="5" t="s">
        <v>113</v>
      </c>
    </row>
    <row r="8" spans="1:34" ht="20.100000000000001" customHeight="1" x14ac:dyDescent="0.3">
      <c r="A8" s="3" t="s">
        <v>607</v>
      </c>
      <c r="B8" s="23" t="s">
        <v>312</v>
      </c>
      <c r="C8" s="23" t="s">
        <v>129</v>
      </c>
      <c r="D8" s="23" t="s">
        <v>312</v>
      </c>
      <c r="E8" s="23" t="s">
        <v>181</v>
      </c>
      <c r="F8" s="23" t="s">
        <v>127</v>
      </c>
      <c r="G8" s="23" t="s">
        <v>174</v>
      </c>
      <c r="H8" s="23" t="s">
        <v>174</v>
      </c>
      <c r="I8" s="23" t="s">
        <v>407</v>
      </c>
      <c r="J8" s="23" t="s">
        <v>313</v>
      </c>
      <c r="K8" s="23" t="s">
        <v>288</v>
      </c>
      <c r="L8" s="23" t="s">
        <v>129</v>
      </c>
      <c r="M8" s="23" t="s">
        <v>229</v>
      </c>
      <c r="N8" s="23" t="s">
        <v>313</v>
      </c>
      <c r="O8" s="23" t="s">
        <v>133</v>
      </c>
      <c r="P8" s="23" t="s">
        <v>179</v>
      </c>
      <c r="Q8" s="23" t="s">
        <v>758</v>
      </c>
      <c r="R8" s="23" t="s">
        <v>146</v>
      </c>
      <c r="S8" s="23" t="s">
        <v>345</v>
      </c>
      <c r="T8" s="23" t="s">
        <v>337</v>
      </c>
      <c r="U8" s="23" t="s">
        <v>176</v>
      </c>
      <c r="V8" s="23">
        <v>0.56999999999999995</v>
      </c>
      <c r="W8" s="23" t="s">
        <v>466</v>
      </c>
      <c r="X8" s="23" t="s">
        <v>209</v>
      </c>
      <c r="Y8" s="23" t="s">
        <v>312</v>
      </c>
      <c r="Z8" s="23" t="s">
        <v>146</v>
      </c>
      <c r="AA8" s="23" t="s">
        <v>207</v>
      </c>
      <c r="AB8" s="23" t="s">
        <v>440</v>
      </c>
      <c r="AC8" s="23" t="s">
        <v>345</v>
      </c>
      <c r="AD8" s="23" t="s">
        <v>229</v>
      </c>
      <c r="AE8" s="23" t="s">
        <v>347</v>
      </c>
      <c r="AF8" s="23" t="s">
        <v>134</v>
      </c>
      <c r="AG8" s="23" t="s">
        <v>466</v>
      </c>
      <c r="AH8" s="23" t="s">
        <v>174</v>
      </c>
    </row>
    <row r="9" spans="1:34" ht="20.100000000000001" customHeight="1" x14ac:dyDescent="0.3">
      <c r="A9" s="6" t="s">
        <v>623</v>
      </c>
      <c r="B9" s="5" t="s">
        <v>605</v>
      </c>
      <c r="C9" s="5" t="s">
        <v>274</v>
      </c>
      <c r="D9" s="5" t="s">
        <v>364</v>
      </c>
      <c r="E9" s="5" t="s">
        <v>223</v>
      </c>
      <c r="F9" s="5" t="s">
        <v>499</v>
      </c>
      <c r="G9" s="5" t="s">
        <v>451</v>
      </c>
      <c r="H9" s="5" t="s">
        <v>203</v>
      </c>
      <c r="I9" s="5" t="s">
        <v>191</v>
      </c>
      <c r="J9" s="5" t="s">
        <v>559</v>
      </c>
      <c r="K9" s="5" t="s">
        <v>250</v>
      </c>
      <c r="L9" s="5" t="s">
        <v>431</v>
      </c>
      <c r="M9" s="5" t="s">
        <v>47</v>
      </c>
      <c r="N9" s="5" t="s">
        <v>194</v>
      </c>
      <c r="O9" s="5" t="s">
        <v>240</v>
      </c>
      <c r="P9" s="5" t="s">
        <v>184</v>
      </c>
      <c r="Q9" s="5" t="s">
        <v>277</v>
      </c>
      <c r="R9" s="5" t="s">
        <v>234</v>
      </c>
      <c r="S9" s="5" t="s">
        <v>196</v>
      </c>
      <c r="T9" s="5" t="s">
        <v>238</v>
      </c>
      <c r="U9" s="5" t="s">
        <v>160</v>
      </c>
      <c r="V9" s="5" t="s">
        <v>160</v>
      </c>
      <c r="W9" s="5" t="s">
        <v>95</v>
      </c>
      <c r="X9" s="5" t="s">
        <v>277</v>
      </c>
      <c r="Y9" s="5" t="s">
        <v>202</v>
      </c>
      <c r="Z9" s="5" t="s">
        <v>109</v>
      </c>
      <c r="AA9" s="5" t="s">
        <v>533</v>
      </c>
      <c r="AB9" s="5" t="s">
        <v>295</v>
      </c>
      <c r="AC9" s="5" t="s">
        <v>206</v>
      </c>
      <c r="AD9" s="5" t="s">
        <v>118</v>
      </c>
      <c r="AE9" s="5" t="s">
        <v>309</v>
      </c>
      <c r="AF9" s="5" t="s">
        <v>745</v>
      </c>
      <c r="AG9" s="5" t="s">
        <v>201</v>
      </c>
      <c r="AH9" s="5" t="s">
        <v>108</v>
      </c>
    </row>
    <row r="10" spans="1:34" ht="20.100000000000001" customHeight="1" x14ac:dyDescent="0.3">
      <c r="A10" s="3" t="s">
        <v>624</v>
      </c>
      <c r="B10" s="23">
        <v>0.14000000000000001</v>
      </c>
      <c r="C10" s="23" t="s">
        <v>171</v>
      </c>
      <c r="D10" s="23" t="s">
        <v>136</v>
      </c>
      <c r="E10" s="23" t="s">
        <v>228</v>
      </c>
      <c r="F10" s="23" t="s">
        <v>141</v>
      </c>
      <c r="G10" s="23" t="s">
        <v>141</v>
      </c>
      <c r="H10" s="23" t="s">
        <v>171</v>
      </c>
      <c r="I10" s="23" t="s">
        <v>172</v>
      </c>
      <c r="J10" s="23" t="s">
        <v>171</v>
      </c>
      <c r="K10" s="23" t="s">
        <v>228</v>
      </c>
      <c r="L10" s="23" t="s">
        <v>130</v>
      </c>
      <c r="M10" s="23" t="s">
        <v>130</v>
      </c>
      <c r="N10" s="23" t="s">
        <v>128</v>
      </c>
      <c r="O10" s="23" t="s">
        <v>208</v>
      </c>
      <c r="P10" s="23" t="s">
        <v>138</v>
      </c>
      <c r="Q10" s="23" t="s">
        <v>179</v>
      </c>
      <c r="R10" s="23" t="s">
        <v>288</v>
      </c>
      <c r="S10" s="23" t="s">
        <v>148</v>
      </c>
      <c r="T10" s="23" t="s">
        <v>207</v>
      </c>
      <c r="U10" s="23" t="s">
        <v>211</v>
      </c>
      <c r="V10" s="23" t="s">
        <v>211</v>
      </c>
      <c r="W10" s="23" t="s">
        <v>137</v>
      </c>
      <c r="X10" s="23" t="s">
        <v>123</v>
      </c>
      <c r="Y10" s="23" t="s">
        <v>172</v>
      </c>
      <c r="Z10" s="23" t="s">
        <v>146</v>
      </c>
      <c r="AA10" s="23" t="s">
        <v>126</v>
      </c>
      <c r="AB10" s="23" t="s">
        <v>148</v>
      </c>
      <c r="AC10" s="23" t="s">
        <v>172</v>
      </c>
      <c r="AD10" s="23" t="s">
        <v>228</v>
      </c>
      <c r="AE10" s="23" t="s">
        <v>207</v>
      </c>
      <c r="AF10" s="23" t="s">
        <v>124</v>
      </c>
      <c r="AG10" s="23" t="s">
        <v>209</v>
      </c>
      <c r="AH10" s="23" t="s">
        <v>136</v>
      </c>
    </row>
    <row r="11" spans="1:34" ht="20.100000000000001" customHeight="1" x14ac:dyDescent="0.3">
      <c r="A11" s="6" t="s">
        <v>609</v>
      </c>
      <c r="B11" s="5" t="s">
        <v>545</v>
      </c>
      <c r="C11" s="5" t="s">
        <v>353</v>
      </c>
      <c r="D11" s="5" t="s">
        <v>184</v>
      </c>
      <c r="E11" s="5" t="s">
        <v>193</v>
      </c>
      <c r="F11" s="5" t="s">
        <v>242</v>
      </c>
      <c r="G11" s="5" t="s">
        <v>504</v>
      </c>
      <c r="H11" s="5" t="s">
        <v>293</v>
      </c>
      <c r="I11" s="5" t="s">
        <v>272</v>
      </c>
      <c r="J11" s="5" t="s">
        <v>357</v>
      </c>
      <c r="K11" s="5" t="s">
        <v>236</v>
      </c>
      <c r="L11" s="5" t="s">
        <v>352</v>
      </c>
      <c r="M11" s="5" t="s">
        <v>159</v>
      </c>
      <c r="N11" s="5" t="s">
        <v>306</v>
      </c>
      <c r="O11" s="5" t="s">
        <v>122</v>
      </c>
      <c r="P11" s="5" t="s">
        <v>235</v>
      </c>
      <c r="Q11" s="5" t="s">
        <v>186</v>
      </c>
      <c r="R11" s="5" t="s">
        <v>195</v>
      </c>
      <c r="S11" s="5" t="s">
        <v>206</v>
      </c>
      <c r="T11" s="5" t="s">
        <v>80</v>
      </c>
      <c r="U11" s="5" t="s">
        <v>214</v>
      </c>
      <c r="V11" s="5" t="s">
        <v>95</v>
      </c>
      <c r="W11" s="5" t="s">
        <v>115</v>
      </c>
      <c r="X11" s="5" t="s">
        <v>161</v>
      </c>
      <c r="Y11" s="5" t="s">
        <v>198</v>
      </c>
      <c r="Z11" s="5" t="s">
        <v>113</v>
      </c>
      <c r="AA11" s="5" t="s">
        <v>451</v>
      </c>
      <c r="AB11" s="5" t="s">
        <v>296</v>
      </c>
      <c r="AC11" s="5" t="s">
        <v>266</v>
      </c>
      <c r="AD11" s="5" t="s">
        <v>160</v>
      </c>
      <c r="AE11" s="5" t="s">
        <v>405</v>
      </c>
      <c r="AF11" s="5" t="s">
        <v>827</v>
      </c>
      <c r="AG11" s="5" t="s">
        <v>196</v>
      </c>
      <c r="AH11" s="5" t="s">
        <v>116</v>
      </c>
    </row>
    <row r="12" spans="1:34" ht="20.100000000000001" customHeight="1" x14ac:dyDescent="0.3">
      <c r="A12" s="3" t="s">
        <v>615</v>
      </c>
      <c r="B12" s="23" t="s">
        <v>141</v>
      </c>
      <c r="C12" s="23" t="s">
        <v>141</v>
      </c>
      <c r="D12" s="23" t="s">
        <v>136</v>
      </c>
      <c r="E12" s="23" t="s">
        <v>136</v>
      </c>
      <c r="F12" s="23" t="s">
        <v>141</v>
      </c>
      <c r="G12" s="23" t="s">
        <v>136</v>
      </c>
      <c r="H12" s="23" t="s">
        <v>141</v>
      </c>
      <c r="I12" s="23" t="s">
        <v>171</v>
      </c>
      <c r="J12" s="23" t="s">
        <v>172</v>
      </c>
      <c r="K12" s="23" t="s">
        <v>141</v>
      </c>
      <c r="L12" s="23" t="s">
        <v>136</v>
      </c>
      <c r="M12" s="23" t="s">
        <v>172</v>
      </c>
      <c r="N12" s="23" t="s">
        <v>136</v>
      </c>
      <c r="O12" s="23" t="s">
        <v>173</v>
      </c>
      <c r="P12" s="23" t="s">
        <v>207</v>
      </c>
      <c r="Q12" s="23" t="s">
        <v>172</v>
      </c>
      <c r="R12" s="23" t="s">
        <v>207</v>
      </c>
      <c r="S12" s="23" t="s">
        <v>124</v>
      </c>
      <c r="T12" s="23" t="s">
        <v>170</v>
      </c>
      <c r="U12" s="23" t="s">
        <v>312</v>
      </c>
      <c r="V12" s="23" t="s">
        <v>228</v>
      </c>
      <c r="W12" s="23" t="s">
        <v>147</v>
      </c>
      <c r="X12" s="23" t="s">
        <v>136</v>
      </c>
      <c r="Y12" s="23" t="s">
        <v>146</v>
      </c>
      <c r="Z12" s="23" t="s">
        <v>208</v>
      </c>
      <c r="AA12" s="23" t="s">
        <v>147</v>
      </c>
      <c r="AB12" s="23" t="s">
        <v>171</v>
      </c>
      <c r="AC12" s="23" t="s">
        <v>171</v>
      </c>
      <c r="AD12" s="23" t="s">
        <v>148</v>
      </c>
      <c r="AE12" s="23" t="s">
        <v>228</v>
      </c>
      <c r="AF12" s="23" t="s">
        <v>142</v>
      </c>
      <c r="AG12" s="23" t="s">
        <v>142</v>
      </c>
      <c r="AH12" s="23" t="s">
        <v>140</v>
      </c>
    </row>
    <row r="13" spans="1:34" ht="20.100000000000001" customHeight="1" x14ac:dyDescent="0.3">
      <c r="A13" s="6" t="s">
        <v>621</v>
      </c>
      <c r="B13" s="5" t="s">
        <v>687</v>
      </c>
      <c r="C13" s="5" t="s">
        <v>87</v>
      </c>
      <c r="D13" s="5" t="s">
        <v>212</v>
      </c>
      <c r="E13" s="5" t="s">
        <v>159</v>
      </c>
      <c r="F13" s="5" t="s">
        <v>233</v>
      </c>
      <c r="G13" s="5" t="s">
        <v>429</v>
      </c>
      <c r="H13" s="5" t="s">
        <v>189</v>
      </c>
      <c r="I13" s="5" t="s">
        <v>569</v>
      </c>
      <c r="J13" s="5" t="s">
        <v>184</v>
      </c>
      <c r="K13" s="5" t="s">
        <v>266</v>
      </c>
      <c r="L13" s="5" t="s">
        <v>48</v>
      </c>
      <c r="M13" s="5" t="s">
        <v>166</v>
      </c>
      <c r="N13" s="5" t="s">
        <v>308</v>
      </c>
      <c r="O13" s="5" t="s">
        <v>195</v>
      </c>
      <c r="P13" s="5" t="s">
        <v>283</v>
      </c>
      <c r="Q13" s="5" t="s">
        <v>249</v>
      </c>
      <c r="R13" s="5" t="s">
        <v>78</v>
      </c>
      <c r="S13" s="5" t="s">
        <v>196</v>
      </c>
      <c r="T13" s="5" t="s">
        <v>196</v>
      </c>
      <c r="U13" s="5" t="s">
        <v>160</v>
      </c>
      <c r="V13" s="5" t="s">
        <v>118</v>
      </c>
      <c r="W13" s="5" t="s">
        <v>160</v>
      </c>
      <c r="X13" s="5" t="s">
        <v>91</v>
      </c>
      <c r="Y13" s="5" t="s">
        <v>196</v>
      </c>
      <c r="Z13" s="5" t="s">
        <v>197</v>
      </c>
      <c r="AA13" s="5" t="s">
        <v>631</v>
      </c>
      <c r="AB13" s="5" t="s">
        <v>220</v>
      </c>
      <c r="AC13" s="5" t="s">
        <v>304</v>
      </c>
      <c r="AD13" s="5" t="s">
        <v>118</v>
      </c>
      <c r="AE13" s="5" t="s">
        <v>189</v>
      </c>
      <c r="AF13" s="5" t="s">
        <v>83</v>
      </c>
      <c r="AG13" s="5" t="s">
        <v>163</v>
      </c>
      <c r="AH13" s="5" t="s">
        <v>116</v>
      </c>
    </row>
    <row r="14" spans="1:34" ht="20.100000000000001" customHeight="1" x14ac:dyDescent="0.3">
      <c r="A14" s="3" t="s">
        <v>622</v>
      </c>
      <c r="B14" s="23" t="s">
        <v>141</v>
      </c>
      <c r="C14" s="23" t="s">
        <v>136</v>
      </c>
      <c r="D14" s="23" t="s">
        <v>130</v>
      </c>
      <c r="E14" s="23" t="s">
        <v>130</v>
      </c>
      <c r="F14" s="23" t="s">
        <v>142</v>
      </c>
      <c r="G14" s="23" t="s">
        <v>228</v>
      </c>
      <c r="H14" s="23" t="s">
        <v>141</v>
      </c>
      <c r="I14" s="23" t="s">
        <v>142</v>
      </c>
      <c r="J14" s="23" t="s">
        <v>171</v>
      </c>
      <c r="K14" s="23" t="s">
        <v>130</v>
      </c>
      <c r="L14" s="23" t="s">
        <v>141</v>
      </c>
      <c r="M14" s="23" t="s">
        <v>147</v>
      </c>
      <c r="N14" s="23" t="s">
        <v>171</v>
      </c>
      <c r="O14" s="23" t="s">
        <v>207</v>
      </c>
      <c r="P14" s="23" t="s">
        <v>138</v>
      </c>
      <c r="Q14" s="23" t="s">
        <v>209</v>
      </c>
      <c r="R14" s="23" t="s">
        <v>228</v>
      </c>
      <c r="S14" s="23" t="s">
        <v>148</v>
      </c>
      <c r="T14" s="23" t="s">
        <v>208</v>
      </c>
      <c r="U14" s="23" t="s">
        <v>140</v>
      </c>
      <c r="V14" s="23" t="s">
        <v>208</v>
      </c>
      <c r="W14" s="23" t="s">
        <v>179</v>
      </c>
      <c r="X14" s="23" t="s">
        <v>243</v>
      </c>
      <c r="Y14" s="23" t="s">
        <v>136</v>
      </c>
      <c r="Z14" s="23" t="s">
        <v>130</v>
      </c>
      <c r="AA14" s="23" t="s">
        <v>170</v>
      </c>
      <c r="AB14" s="23" t="s">
        <v>209</v>
      </c>
      <c r="AC14" s="23" t="s">
        <v>142</v>
      </c>
      <c r="AD14" s="23" t="s">
        <v>130</v>
      </c>
      <c r="AE14" s="23" t="s">
        <v>148</v>
      </c>
      <c r="AF14" s="23" t="s">
        <v>138</v>
      </c>
      <c r="AG14" s="23" t="s">
        <v>148</v>
      </c>
      <c r="AH14" s="23" t="s">
        <v>140</v>
      </c>
    </row>
    <row r="15" spans="1:34" ht="20.100000000000001" customHeight="1" x14ac:dyDescent="0.3">
      <c r="A15" s="6" t="s">
        <v>616</v>
      </c>
      <c r="B15" s="5" t="s">
        <v>544</v>
      </c>
      <c r="C15" s="5" t="s">
        <v>155</v>
      </c>
      <c r="D15" s="5" t="s">
        <v>283</v>
      </c>
      <c r="E15" s="5" t="s">
        <v>107</v>
      </c>
      <c r="F15" s="5" t="s">
        <v>357</v>
      </c>
      <c r="G15" s="5" t="s">
        <v>569</v>
      </c>
      <c r="H15" s="5" t="s">
        <v>237</v>
      </c>
      <c r="I15" s="5" t="s">
        <v>275</v>
      </c>
      <c r="J15" s="5" t="s">
        <v>302</v>
      </c>
      <c r="K15" s="5" t="s">
        <v>44</v>
      </c>
      <c r="L15" s="5" t="s">
        <v>58</v>
      </c>
      <c r="M15" s="5" t="s">
        <v>151</v>
      </c>
      <c r="N15" s="5" t="s">
        <v>304</v>
      </c>
      <c r="O15" s="5" t="s">
        <v>311</v>
      </c>
      <c r="P15" s="5" t="s">
        <v>434</v>
      </c>
      <c r="Q15" s="5" t="s">
        <v>81</v>
      </c>
      <c r="R15" s="5" t="s">
        <v>281</v>
      </c>
      <c r="S15" s="5" t="s">
        <v>193</v>
      </c>
      <c r="T15" s="5" t="s">
        <v>163</v>
      </c>
      <c r="U15" s="5" t="s">
        <v>160</v>
      </c>
      <c r="V15" s="5" t="s">
        <v>197</v>
      </c>
      <c r="W15" s="5" t="s">
        <v>108</v>
      </c>
      <c r="X15" s="5" t="s">
        <v>214</v>
      </c>
      <c r="Y15" s="5" t="s">
        <v>109</v>
      </c>
      <c r="Z15" s="5" t="s">
        <v>113</v>
      </c>
      <c r="AA15" s="5" t="s">
        <v>352</v>
      </c>
      <c r="AB15" s="5" t="s">
        <v>220</v>
      </c>
      <c r="AC15" s="5" t="s">
        <v>298</v>
      </c>
      <c r="AD15" s="5" t="s">
        <v>115</v>
      </c>
      <c r="AE15" s="5" t="s">
        <v>250</v>
      </c>
      <c r="AF15" s="5" t="s">
        <v>542</v>
      </c>
      <c r="AG15" s="5" t="s">
        <v>59</v>
      </c>
      <c r="AH15" s="5" t="s">
        <v>118</v>
      </c>
    </row>
    <row r="16" spans="1:34" ht="20.100000000000001" customHeight="1" x14ac:dyDescent="0.3">
      <c r="A16" s="3" t="s">
        <v>620</v>
      </c>
      <c r="B16" s="23" t="s">
        <v>172</v>
      </c>
      <c r="C16" s="23" t="s">
        <v>142</v>
      </c>
      <c r="D16" s="23" t="s">
        <v>141</v>
      </c>
      <c r="E16" s="23" t="s">
        <v>208</v>
      </c>
      <c r="F16" s="23" t="s">
        <v>141</v>
      </c>
      <c r="G16" s="23" t="s">
        <v>147</v>
      </c>
      <c r="H16" s="23" t="s">
        <v>142</v>
      </c>
      <c r="I16" s="23" t="s">
        <v>142</v>
      </c>
      <c r="J16" s="23" t="s">
        <v>136</v>
      </c>
      <c r="K16" s="23" t="s">
        <v>172</v>
      </c>
      <c r="L16" s="23" t="s">
        <v>136</v>
      </c>
      <c r="M16" s="23" t="s">
        <v>141</v>
      </c>
      <c r="N16" s="23" t="s">
        <v>134</v>
      </c>
      <c r="O16" s="23" t="s">
        <v>207</v>
      </c>
      <c r="P16" s="23" t="s">
        <v>137</v>
      </c>
      <c r="Q16" s="23" t="s">
        <v>148</v>
      </c>
      <c r="R16" s="23" t="s">
        <v>172</v>
      </c>
      <c r="S16" s="23" t="s">
        <v>147</v>
      </c>
      <c r="T16" s="23" t="s">
        <v>211</v>
      </c>
      <c r="U16" s="23" t="s">
        <v>211</v>
      </c>
      <c r="V16" s="23" t="s">
        <v>147</v>
      </c>
      <c r="W16" s="23" t="s">
        <v>179</v>
      </c>
      <c r="X16" s="23" t="s">
        <v>131</v>
      </c>
      <c r="Y16" s="23" t="s">
        <v>148</v>
      </c>
      <c r="Z16" s="23" t="s">
        <v>208</v>
      </c>
      <c r="AA16" s="23" t="s">
        <v>228</v>
      </c>
      <c r="AB16" s="23" t="s">
        <v>209</v>
      </c>
      <c r="AC16" s="23" t="s">
        <v>142</v>
      </c>
      <c r="AD16" s="23" t="s">
        <v>173</v>
      </c>
      <c r="AE16" s="23" t="s">
        <v>208</v>
      </c>
      <c r="AF16" s="23" t="s">
        <v>146</v>
      </c>
      <c r="AG16" s="23" t="s">
        <v>134</v>
      </c>
      <c r="AH16" s="23" t="s">
        <v>133</v>
      </c>
    </row>
    <row r="17" spans="1:34" ht="20.100000000000001" customHeight="1" x14ac:dyDescent="0.3">
      <c r="A17" s="6" t="s">
        <v>873</v>
      </c>
      <c r="B17" s="5" t="s">
        <v>367</v>
      </c>
      <c r="C17" s="5" t="s">
        <v>280</v>
      </c>
      <c r="D17" s="5" t="s">
        <v>244</v>
      </c>
      <c r="E17" s="5" t="s">
        <v>59</v>
      </c>
      <c r="F17" s="5" t="s">
        <v>199</v>
      </c>
      <c r="G17" s="5" t="s">
        <v>78</v>
      </c>
      <c r="H17" s="5" t="s">
        <v>290</v>
      </c>
      <c r="I17" s="5" t="s">
        <v>223</v>
      </c>
      <c r="J17" s="5" t="s">
        <v>303</v>
      </c>
      <c r="K17" s="5" t="s">
        <v>223</v>
      </c>
      <c r="L17" s="5" t="s">
        <v>285</v>
      </c>
      <c r="M17" s="5" t="s">
        <v>202</v>
      </c>
      <c r="N17" s="5" t="s">
        <v>42</v>
      </c>
      <c r="O17" s="5" t="s">
        <v>198</v>
      </c>
      <c r="P17" s="5" t="s">
        <v>239</v>
      </c>
      <c r="Q17" s="5" t="s">
        <v>200</v>
      </c>
      <c r="R17" s="5" t="s">
        <v>110</v>
      </c>
      <c r="S17" s="5" t="s">
        <v>161</v>
      </c>
      <c r="T17" s="5" t="s">
        <v>161</v>
      </c>
      <c r="U17" s="5" t="s">
        <v>116</v>
      </c>
      <c r="V17" s="5" t="s">
        <v>116</v>
      </c>
      <c r="W17" s="5" t="s">
        <v>116</v>
      </c>
      <c r="X17" s="5" t="s">
        <v>116</v>
      </c>
      <c r="Y17" s="5" t="s">
        <v>59</v>
      </c>
      <c r="Z17" s="5" t="s">
        <v>201</v>
      </c>
      <c r="AA17" s="5" t="s">
        <v>120</v>
      </c>
      <c r="AB17" s="5" t="s">
        <v>78</v>
      </c>
      <c r="AC17" s="5" t="s">
        <v>95</v>
      </c>
      <c r="AD17" s="5" t="s">
        <v>116</v>
      </c>
      <c r="AE17" s="5" t="s">
        <v>298</v>
      </c>
      <c r="AF17" s="5" t="s">
        <v>310</v>
      </c>
      <c r="AG17" s="5" t="s">
        <v>202</v>
      </c>
      <c r="AH17" s="5" t="s">
        <v>116</v>
      </c>
    </row>
    <row r="18" spans="1:34" ht="20.100000000000001" customHeight="1" x14ac:dyDescent="0.3">
      <c r="A18" s="3" t="s">
        <v>874</v>
      </c>
      <c r="B18" s="23" t="s">
        <v>209</v>
      </c>
      <c r="C18" s="23" t="s">
        <v>208</v>
      </c>
      <c r="D18" s="23" t="s">
        <v>211</v>
      </c>
      <c r="E18" s="23">
        <v>0.05</v>
      </c>
      <c r="F18" s="23">
        <v>7.0000000000000007E-2</v>
      </c>
      <c r="G18" s="23">
        <v>7.0000000000000007E-2</v>
      </c>
      <c r="H18" s="23" t="s">
        <v>208</v>
      </c>
      <c r="I18" s="23">
        <v>0.04</v>
      </c>
      <c r="J18" s="23">
        <v>0.08</v>
      </c>
      <c r="K18" s="23" t="s">
        <v>208</v>
      </c>
      <c r="L18" s="23" t="s">
        <v>148</v>
      </c>
      <c r="M18" s="23">
        <v>0.06</v>
      </c>
      <c r="N18" s="23" t="s">
        <v>134</v>
      </c>
      <c r="O18" s="23">
        <v>0.06</v>
      </c>
      <c r="P18" s="23" t="s">
        <v>134</v>
      </c>
      <c r="Q18" s="23">
        <v>0.04</v>
      </c>
      <c r="R18" s="23">
        <v>0.1</v>
      </c>
      <c r="S18" s="23" t="s">
        <v>179</v>
      </c>
      <c r="T18" s="23">
        <v>0.05</v>
      </c>
      <c r="U18" s="23" t="s">
        <v>135</v>
      </c>
      <c r="V18" s="23" t="s">
        <v>135</v>
      </c>
      <c r="W18" s="23" t="s">
        <v>143</v>
      </c>
      <c r="X18" s="23" t="s">
        <v>135</v>
      </c>
      <c r="Y18" s="23">
        <v>0.12</v>
      </c>
      <c r="Z18" s="23">
        <v>0.3</v>
      </c>
      <c r="AA18" s="23" t="s">
        <v>207</v>
      </c>
      <c r="AB18" s="23" t="s">
        <v>148</v>
      </c>
      <c r="AC18" s="23">
        <v>0.01</v>
      </c>
      <c r="AD18" s="23" t="s">
        <v>143</v>
      </c>
      <c r="AE18" s="23" t="s">
        <v>179</v>
      </c>
      <c r="AF18" s="23" t="s">
        <v>134</v>
      </c>
      <c r="AG18" s="23">
        <v>0.11</v>
      </c>
      <c r="AH18" s="23">
        <v>0.01</v>
      </c>
    </row>
    <row r="19" spans="1:34" x14ac:dyDescent="0.3">
      <c r="B19" s="22">
        <f>((B8)+(B10)+(B12)+(B14)+(B16)+(B18))</f>
        <v>1</v>
      </c>
      <c r="C19" s="22">
        <f t="shared" ref="C19:AH19" si="0">((C8)+(C10)+(C12)+(C14)+(C16)+(C18))</f>
        <v>1</v>
      </c>
      <c r="D19" s="22">
        <f t="shared" si="0"/>
        <v>1</v>
      </c>
      <c r="E19" s="22">
        <f t="shared" si="0"/>
        <v>1</v>
      </c>
      <c r="F19" s="22">
        <f t="shared" si="0"/>
        <v>1</v>
      </c>
      <c r="G19" s="22">
        <f t="shared" si="0"/>
        <v>1</v>
      </c>
      <c r="H19" s="22">
        <f t="shared" si="0"/>
        <v>1</v>
      </c>
      <c r="I19" s="22">
        <f t="shared" si="0"/>
        <v>1</v>
      </c>
      <c r="J19" s="22">
        <f t="shared" si="0"/>
        <v>1</v>
      </c>
      <c r="K19" s="22">
        <f t="shared" si="0"/>
        <v>1</v>
      </c>
      <c r="L19" s="22">
        <f t="shared" si="0"/>
        <v>1</v>
      </c>
      <c r="M19" s="22">
        <f t="shared" si="0"/>
        <v>1</v>
      </c>
      <c r="N19" s="22">
        <f t="shared" si="0"/>
        <v>1</v>
      </c>
      <c r="O19" s="22">
        <f t="shared" si="0"/>
        <v>1</v>
      </c>
      <c r="P19" s="22">
        <f t="shared" si="0"/>
        <v>1</v>
      </c>
      <c r="Q19" s="22">
        <f t="shared" si="0"/>
        <v>1.0000000000000002</v>
      </c>
      <c r="R19" s="22">
        <f t="shared" si="0"/>
        <v>1</v>
      </c>
      <c r="S19" s="22">
        <f t="shared" si="0"/>
        <v>1</v>
      </c>
      <c r="T19" s="22">
        <f t="shared" si="0"/>
        <v>1</v>
      </c>
      <c r="U19" s="22">
        <f t="shared" si="0"/>
        <v>1</v>
      </c>
      <c r="V19" s="22">
        <f t="shared" si="0"/>
        <v>1</v>
      </c>
      <c r="W19" s="22">
        <f t="shared" si="0"/>
        <v>1</v>
      </c>
      <c r="X19" s="22">
        <f t="shared" si="0"/>
        <v>1</v>
      </c>
      <c r="Y19" s="22">
        <f t="shared" si="0"/>
        <v>0.99999999999999989</v>
      </c>
      <c r="Z19" s="22">
        <f t="shared" si="0"/>
        <v>1</v>
      </c>
      <c r="AA19" s="22">
        <f t="shared" si="0"/>
        <v>0.99999999999999989</v>
      </c>
      <c r="AB19" s="22">
        <f t="shared" si="0"/>
        <v>1</v>
      </c>
      <c r="AC19" s="22">
        <f t="shared" si="0"/>
        <v>1</v>
      </c>
      <c r="AD19" s="22">
        <f t="shared" si="0"/>
        <v>1</v>
      </c>
      <c r="AE19" s="22">
        <f t="shared" si="0"/>
        <v>1</v>
      </c>
      <c r="AF19" s="22">
        <f t="shared" si="0"/>
        <v>0.99999999999999989</v>
      </c>
      <c r="AG19" s="22">
        <f t="shared" si="0"/>
        <v>1</v>
      </c>
      <c r="AH19" s="22">
        <f t="shared" si="0"/>
        <v>1</v>
      </c>
    </row>
    <row r="21" spans="1:34" x14ac:dyDescent="0.3">
      <c r="C21" s="28"/>
    </row>
  </sheetData>
  <sheetProtection algorithmName="SHA-512" hashValue="C0g2AGfyOmLbtxvja0RDZ/EH7xyUxXxV+NZx3Xscbdr6tyLwoh6+40VDqNaDAYpBTGNWjhRvfYI9rcye7oZY8g==" saltValue="IfyW/cyljjiiSl/zns6iaQ==" spinCount="100000" sheet="1" objects="1" scenarios="1"/>
  <mergeCells count="8">
    <mergeCell ref="P3:Z3"/>
    <mergeCell ref="AE3:AH3"/>
    <mergeCell ref="AA3:AD3"/>
    <mergeCell ref="A2:O2"/>
    <mergeCell ref="C3:D3"/>
    <mergeCell ref="E3:H3"/>
    <mergeCell ref="I3:K3"/>
    <mergeCell ref="L3:O3"/>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5:AH7 B11:AH17 C10:AH10 B18:D18 H18 K18:L18 N18 P18 S18 U18:X18 B9:AH9 B8:U8 W8:AH8 AA18:AB18 AD18:AF18"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AH19"/>
  <sheetViews>
    <sheetView showGridLines="0" workbookViewId="0"/>
  </sheetViews>
  <sheetFormatPr defaultRowHeight="14.4" x14ac:dyDescent="0.3"/>
  <cols>
    <col min="1" max="1" width="26.88671875" customWidth="1"/>
    <col min="2" max="34" width="10.6640625" customWidth="1"/>
  </cols>
  <sheetData>
    <row r="1" spans="1:34" ht="21" x14ac:dyDescent="0.4">
      <c r="A1" s="21" t="str">
        <f>HYPERLINK("#Contents!A1","Return to Contents")</f>
        <v>Return to Contents</v>
      </c>
    </row>
    <row r="2" spans="1:34" ht="47.4" customHeight="1" x14ac:dyDescent="0.35">
      <c r="A2" s="73" t="s">
        <v>903</v>
      </c>
      <c r="B2" s="74"/>
      <c r="C2" s="74"/>
      <c r="D2" s="74"/>
      <c r="E2" s="74"/>
      <c r="F2" s="74"/>
      <c r="G2" s="74"/>
      <c r="H2" s="74"/>
      <c r="I2" s="74"/>
      <c r="J2" s="74"/>
      <c r="K2" s="74"/>
      <c r="L2" s="74"/>
      <c r="M2" s="74"/>
      <c r="N2" s="74"/>
      <c r="O2" s="74"/>
    </row>
    <row r="3" spans="1:34" ht="16.2" customHeight="1" x14ac:dyDescent="0.3">
      <c r="A3" s="1"/>
      <c r="B3" s="1"/>
      <c r="C3" s="69" t="s">
        <v>252</v>
      </c>
      <c r="D3" s="71"/>
      <c r="E3" s="69" t="s">
        <v>861</v>
      </c>
      <c r="F3" s="70"/>
      <c r="G3" s="70"/>
      <c r="H3" s="71"/>
      <c r="I3" s="72" t="s">
        <v>862</v>
      </c>
      <c r="J3" s="72"/>
      <c r="K3" s="72"/>
      <c r="L3" s="72" t="s">
        <v>887</v>
      </c>
      <c r="M3" s="72"/>
      <c r="N3" s="72" t="s">
        <v>253</v>
      </c>
      <c r="O3" s="72"/>
      <c r="P3" s="69" t="s">
        <v>888</v>
      </c>
      <c r="Q3" s="70"/>
      <c r="R3" s="70"/>
      <c r="S3" s="70"/>
      <c r="T3" s="70"/>
      <c r="U3" s="70"/>
      <c r="V3" s="70"/>
      <c r="W3" s="70"/>
      <c r="X3" s="70"/>
      <c r="Y3" s="70"/>
      <c r="Z3" s="71"/>
      <c r="AA3" s="69" t="s">
        <v>889</v>
      </c>
      <c r="AB3" s="70"/>
      <c r="AC3" s="70"/>
      <c r="AD3" s="70"/>
      <c r="AE3" s="69" t="s">
        <v>890</v>
      </c>
      <c r="AF3" s="70"/>
      <c r="AG3" s="70"/>
      <c r="AH3" s="70"/>
    </row>
    <row r="4" spans="1:34" ht="50.1" customHeight="1" x14ac:dyDescent="0.3">
      <c r="A4" s="2" t="s">
        <v>0</v>
      </c>
      <c r="B4" s="2" t="s">
        <v>1</v>
      </c>
      <c r="C4" s="2" t="s">
        <v>2</v>
      </c>
      <c r="D4" s="2" t="s">
        <v>3</v>
      </c>
      <c r="E4" s="2" t="s">
        <v>4</v>
      </c>
      <c r="F4" s="2" t="s">
        <v>5</v>
      </c>
      <c r="G4" s="2" t="s">
        <v>6</v>
      </c>
      <c r="H4" s="2" t="s">
        <v>7</v>
      </c>
      <c r="I4" s="2" t="s">
        <v>8</v>
      </c>
      <c r="J4" s="2" t="s">
        <v>9</v>
      </c>
      <c r="K4" s="2" t="s">
        <v>18</v>
      </c>
      <c r="L4" s="2" t="s">
        <v>863</v>
      </c>
      <c r="M4" s="2" t="s">
        <v>864</v>
      </c>
      <c r="N4" s="2" t="s">
        <v>865</v>
      </c>
      <c r="O4" s="2" t="s">
        <v>866</v>
      </c>
      <c r="P4" s="2" t="s">
        <v>11</v>
      </c>
      <c r="Q4" s="2" t="s">
        <v>877</v>
      </c>
      <c r="R4" s="2" t="s">
        <v>15</v>
      </c>
      <c r="S4" s="2" t="s">
        <v>14</v>
      </c>
      <c r="T4" s="2" t="s">
        <v>10</v>
      </c>
      <c r="U4" s="2" t="s">
        <v>12</v>
      </c>
      <c r="V4" s="2" t="s">
        <v>18</v>
      </c>
      <c r="W4" s="2" t="s">
        <v>867</v>
      </c>
      <c r="X4" s="2" t="s">
        <v>868</v>
      </c>
      <c r="Y4" s="2" t="s">
        <v>13</v>
      </c>
      <c r="Z4" s="2" t="s">
        <v>876</v>
      </c>
      <c r="AA4" s="2" t="s">
        <v>19</v>
      </c>
      <c r="AB4" s="2" t="s">
        <v>16</v>
      </c>
      <c r="AC4" s="2" t="s">
        <v>17</v>
      </c>
      <c r="AD4" s="2" t="s">
        <v>18</v>
      </c>
      <c r="AE4" s="2" t="s">
        <v>22</v>
      </c>
      <c r="AF4" s="2" t="s">
        <v>20</v>
      </c>
      <c r="AG4" s="2" t="s">
        <v>21</v>
      </c>
      <c r="AH4" s="2" t="s">
        <v>875</v>
      </c>
    </row>
    <row r="5" spans="1:34" ht="20.100000000000001" customHeight="1" x14ac:dyDescent="0.3">
      <c r="A5" s="6" t="s">
        <v>23</v>
      </c>
      <c r="B5" s="5" t="s">
        <v>24</v>
      </c>
      <c r="C5" s="5" t="s">
        <v>25</v>
      </c>
      <c r="D5" s="5" t="s">
        <v>26</v>
      </c>
      <c r="E5" s="5" t="s">
        <v>27</v>
      </c>
      <c r="F5" s="5" t="s">
        <v>28</v>
      </c>
      <c r="G5" s="5" t="s">
        <v>29</v>
      </c>
      <c r="H5" s="5" t="s">
        <v>30</v>
      </c>
      <c r="I5" s="5" t="s">
        <v>31</v>
      </c>
      <c r="J5" s="5" t="s">
        <v>32</v>
      </c>
      <c r="K5" s="5" t="s">
        <v>33</v>
      </c>
      <c r="L5" s="5" t="s">
        <v>34</v>
      </c>
      <c r="M5" s="5" t="s">
        <v>35</v>
      </c>
      <c r="N5" s="5" t="s">
        <v>36</v>
      </c>
      <c r="O5" s="5" t="s">
        <v>37</v>
      </c>
      <c r="P5" s="5" t="s">
        <v>39</v>
      </c>
      <c r="Q5" s="5" t="s">
        <v>46</v>
      </c>
      <c r="R5" s="5" t="s">
        <v>48</v>
      </c>
      <c r="S5" s="5" t="s">
        <v>45</v>
      </c>
      <c r="T5" s="5" t="s">
        <v>38</v>
      </c>
      <c r="U5" s="5" t="s">
        <v>40</v>
      </c>
      <c r="V5" s="5" t="s">
        <v>42</v>
      </c>
      <c r="W5" s="5" t="s">
        <v>43</v>
      </c>
      <c r="X5" s="5" t="s">
        <v>44</v>
      </c>
      <c r="Y5" s="5" t="s">
        <v>41</v>
      </c>
      <c r="Z5" s="5" t="s">
        <v>47</v>
      </c>
      <c r="AA5" s="5" t="s">
        <v>56</v>
      </c>
      <c r="AB5" s="5" t="s">
        <v>53</v>
      </c>
      <c r="AC5" s="5" t="s">
        <v>54</v>
      </c>
      <c r="AD5" s="5" t="s">
        <v>55</v>
      </c>
      <c r="AE5" s="5" t="s">
        <v>60</v>
      </c>
      <c r="AF5" s="5" t="s">
        <v>57</v>
      </c>
      <c r="AG5" s="5" t="s">
        <v>58</v>
      </c>
      <c r="AH5" s="5" t="s">
        <v>59</v>
      </c>
    </row>
    <row r="6" spans="1:34" ht="20.100000000000001" customHeight="1" x14ac:dyDescent="0.3">
      <c r="A6" s="3" t="s">
        <v>61</v>
      </c>
      <c r="B6" s="4" t="s">
        <v>573</v>
      </c>
      <c r="C6" s="4" t="s">
        <v>625</v>
      </c>
      <c r="D6" s="4" t="s">
        <v>64</v>
      </c>
      <c r="E6" s="4" t="s">
        <v>355</v>
      </c>
      <c r="F6" s="4" t="s">
        <v>314</v>
      </c>
      <c r="G6" s="4" t="s">
        <v>258</v>
      </c>
      <c r="H6" s="4" t="s">
        <v>574</v>
      </c>
      <c r="I6" s="4" t="s">
        <v>69</v>
      </c>
      <c r="J6" s="4" t="s">
        <v>270</v>
      </c>
      <c r="K6" s="4" t="s">
        <v>315</v>
      </c>
      <c r="L6" s="4" t="s">
        <v>72</v>
      </c>
      <c r="M6" s="4" t="s">
        <v>317</v>
      </c>
      <c r="N6" s="4" t="s">
        <v>263</v>
      </c>
      <c r="O6" s="4" t="s">
        <v>471</v>
      </c>
      <c r="P6" s="4" t="s">
        <v>318</v>
      </c>
      <c r="Q6" s="4" t="s">
        <v>319</v>
      </c>
      <c r="R6" s="4" t="s">
        <v>86</v>
      </c>
      <c r="S6" s="4" t="s">
        <v>267</v>
      </c>
      <c r="T6" s="4" t="s">
        <v>76</v>
      </c>
      <c r="U6" s="4" t="s">
        <v>244</v>
      </c>
      <c r="V6" s="4" t="s">
        <v>80</v>
      </c>
      <c r="W6" s="4" t="s">
        <v>81</v>
      </c>
      <c r="X6" s="4" t="s">
        <v>266</v>
      </c>
      <c r="Y6" s="4" t="s">
        <v>191</v>
      </c>
      <c r="Z6" s="4" t="s">
        <v>226</v>
      </c>
      <c r="AA6" s="4" t="s">
        <v>421</v>
      </c>
      <c r="AB6" s="4" t="s">
        <v>323</v>
      </c>
      <c r="AC6" s="4" t="s">
        <v>518</v>
      </c>
      <c r="AD6" s="4" t="s">
        <v>91</v>
      </c>
      <c r="AE6" s="4" t="s">
        <v>96</v>
      </c>
      <c r="AF6" s="4" t="s">
        <v>271</v>
      </c>
      <c r="AG6" s="4" t="s">
        <v>162</v>
      </c>
      <c r="AH6" s="4" t="s">
        <v>95</v>
      </c>
    </row>
    <row r="7" spans="1:34" ht="20.100000000000001" customHeight="1" x14ac:dyDescent="0.3">
      <c r="A7" s="6" t="s">
        <v>609</v>
      </c>
      <c r="B7" s="5" t="s">
        <v>548</v>
      </c>
      <c r="C7" s="5" t="s">
        <v>842</v>
      </c>
      <c r="D7" s="5" t="s">
        <v>849</v>
      </c>
      <c r="E7" s="5" t="s">
        <v>100</v>
      </c>
      <c r="F7" s="5" t="s">
        <v>496</v>
      </c>
      <c r="G7" s="5" t="s">
        <v>164</v>
      </c>
      <c r="H7" s="5" t="s">
        <v>292</v>
      </c>
      <c r="I7" s="5" t="s">
        <v>647</v>
      </c>
      <c r="J7" s="5" t="s">
        <v>850</v>
      </c>
      <c r="K7" s="5" t="s">
        <v>292</v>
      </c>
      <c r="L7" s="5" t="s">
        <v>579</v>
      </c>
      <c r="M7" s="5" t="s">
        <v>381</v>
      </c>
      <c r="N7" s="5" t="s">
        <v>218</v>
      </c>
      <c r="O7" s="5" t="s">
        <v>79</v>
      </c>
      <c r="P7" s="5" t="s">
        <v>41</v>
      </c>
      <c r="Q7" s="5" t="s">
        <v>192</v>
      </c>
      <c r="R7" s="5" t="s">
        <v>121</v>
      </c>
      <c r="S7" s="5" t="s">
        <v>275</v>
      </c>
      <c r="T7" s="5" t="s">
        <v>157</v>
      </c>
      <c r="U7" s="5" t="s">
        <v>200</v>
      </c>
      <c r="V7" s="5" t="s">
        <v>112</v>
      </c>
      <c r="W7" s="5" t="s">
        <v>111</v>
      </c>
      <c r="X7" s="5" t="s">
        <v>202</v>
      </c>
      <c r="Y7" s="5" t="s">
        <v>195</v>
      </c>
      <c r="Z7" s="5" t="s">
        <v>221</v>
      </c>
      <c r="AA7" s="5" t="s">
        <v>612</v>
      </c>
      <c r="AB7" s="5" t="s">
        <v>552</v>
      </c>
      <c r="AC7" s="5" t="s">
        <v>437</v>
      </c>
      <c r="AD7" s="5" t="s">
        <v>221</v>
      </c>
      <c r="AE7" s="5" t="s">
        <v>567</v>
      </c>
      <c r="AF7" s="5" t="s">
        <v>353</v>
      </c>
      <c r="AG7" s="5" t="s">
        <v>249</v>
      </c>
      <c r="AH7" s="5" t="s">
        <v>108</v>
      </c>
    </row>
    <row r="8" spans="1:34" ht="20.100000000000001" customHeight="1" x14ac:dyDescent="0.3">
      <c r="A8" s="3" t="s">
        <v>615</v>
      </c>
      <c r="B8" s="23" t="s">
        <v>288</v>
      </c>
      <c r="C8" s="23" t="s">
        <v>123</v>
      </c>
      <c r="D8" s="23" t="s">
        <v>288</v>
      </c>
      <c r="E8" s="23" t="s">
        <v>126</v>
      </c>
      <c r="F8" s="23" t="s">
        <v>288</v>
      </c>
      <c r="G8" s="23" t="s">
        <v>123</v>
      </c>
      <c r="H8" s="23" t="s">
        <v>288</v>
      </c>
      <c r="I8" s="23" t="s">
        <v>132</v>
      </c>
      <c r="J8" s="23" t="s">
        <v>138</v>
      </c>
      <c r="K8" s="23" t="s">
        <v>123</v>
      </c>
      <c r="L8" s="23" t="s">
        <v>123</v>
      </c>
      <c r="M8" s="23" t="s">
        <v>288</v>
      </c>
      <c r="N8" s="23" t="s">
        <v>126</v>
      </c>
      <c r="O8" s="23" t="s">
        <v>181</v>
      </c>
      <c r="P8" s="23" t="s">
        <v>173</v>
      </c>
      <c r="Q8" s="23" t="s">
        <v>181</v>
      </c>
      <c r="R8" s="23" t="s">
        <v>173</v>
      </c>
      <c r="S8" s="23" t="s">
        <v>312</v>
      </c>
      <c r="T8" s="23" t="s">
        <v>174</v>
      </c>
      <c r="U8" s="23" t="s">
        <v>175</v>
      </c>
      <c r="V8" s="23" t="s">
        <v>129</v>
      </c>
      <c r="W8" s="23" t="s">
        <v>125</v>
      </c>
      <c r="X8" s="23" t="s">
        <v>228</v>
      </c>
      <c r="Y8" s="23" t="s">
        <v>126</v>
      </c>
      <c r="Z8" s="23" t="s">
        <v>131</v>
      </c>
      <c r="AA8" s="23" t="s">
        <v>173</v>
      </c>
      <c r="AB8" s="23" t="s">
        <v>181</v>
      </c>
      <c r="AC8" s="23" t="s">
        <v>313</v>
      </c>
      <c r="AD8" s="23" t="s">
        <v>129</v>
      </c>
      <c r="AE8" s="23" t="s">
        <v>229</v>
      </c>
      <c r="AF8" s="23" t="s">
        <v>146</v>
      </c>
      <c r="AG8" s="23" t="s">
        <v>288</v>
      </c>
      <c r="AH8" s="23" t="s">
        <v>136</v>
      </c>
    </row>
    <row r="9" spans="1:34" ht="20.100000000000001" customHeight="1" x14ac:dyDescent="0.3">
      <c r="A9" s="6" t="s">
        <v>623</v>
      </c>
      <c r="B9" s="5" t="s">
        <v>685</v>
      </c>
      <c r="C9" s="5" t="s">
        <v>547</v>
      </c>
      <c r="D9" s="5" t="s">
        <v>227</v>
      </c>
      <c r="E9" s="5" t="s">
        <v>159</v>
      </c>
      <c r="F9" s="5" t="s">
        <v>535</v>
      </c>
      <c r="G9" s="5" t="s">
        <v>572</v>
      </c>
      <c r="H9" s="5" t="s">
        <v>194</v>
      </c>
      <c r="I9" s="5" t="s">
        <v>283</v>
      </c>
      <c r="J9" s="5" t="s">
        <v>430</v>
      </c>
      <c r="K9" s="5" t="s">
        <v>27</v>
      </c>
      <c r="L9" s="5" t="s">
        <v>652</v>
      </c>
      <c r="M9" s="5" t="s">
        <v>42</v>
      </c>
      <c r="N9" s="5" t="s">
        <v>194</v>
      </c>
      <c r="O9" s="5" t="s">
        <v>245</v>
      </c>
      <c r="P9" s="5" t="s">
        <v>354</v>
      </c>
      <c r="Q9" s="5" t="s">
        <v>78</v>
      </c>
      <c r="R9" s="5" t="s">
        <v>300</v>
      </c>
      <c r="S9" s="5" t="s">
        <v>295</v>
      </c>
      <c r="T9" s="5" t="s">
        <v>100</v>
      </c>
      <c r="U9" s="5" t="s">
        <v>109</v>
      </c>
      <c r="V9" s="5" t="s">
        <v>109</v>
      </c>
      <c r="W9" s="5" t="s">
        <v>118</v>
      </c>
      <c r="X9" s="5" t="s">
        <v>240</v>
      </c>
      <c r="Y9" s="5" t="s">
        <v>43</v>
      </c>
      <c r="Z9" s="5" t="s">
        <v>109</v>
      </c>
      <c r="AA9" s="5" t="s">
        <v>546</v>
      </c>
      <c r="AB9" s="5" t="s">
        <v>296</v>
      </c>
      <c r="AC9" s="5" t="s">
        <v>103</v>
      </c>
      <c r="AD9" s="5" t="s">
        <v>109</v>
      </c>
      <c r="AE9" s="5" t="s">
        <v>386</v>
      </c>
      <c r="AF9" s="5" t="s">
        <v>329</v>
      </c>
      <c r="AG9" s="5" t="s">
        <v>85</v>
      </c>
      <c r="AH9" s="5" t="s">
        <v>116</v>
      </c>
    </row>
    <row r="10" spans="1:34" ht="20.100000000000001" customHeight="1" x14ac:dyDescent="0.3">
      <c r="A10" s="3" t="s">
        <v>624</v>
      </c>
      <c r="B10" s="23" t="s">
        <v>146</v>
      </c>
      <c r="C10" s="23" t="s">
        <v>146</v>
      </c>
      <c r="D10" s="23" t="s">
        <v>128</v>
      </c>
      <c r="E10" s="23" t="s">
        <v>130</v>
      </c>
      <c r="F10" s="23" t="s">
        <v>146</v>
      </c>
      <c r="G10" s="23" t="s">
        <v>128</v>
      </c>
      <c r="H10" s="23" t="s">
        <v>131</v>
      </c>
      <c r="I10" s="23" t="s">
        <v>146</v>
      </c>
      <c r="J10" s="23" t="s">
        <v>146</v>
      </c>
      <c r="K10" s="23" t="s">
        <v>173</v>
      </c>
      <c r="L10" s="23" t="s">
        <v>173</v>
      </c>
      <c r="M10" s="23" t="s">
        <v>228</v>
      </c>
      <c r="N10" s="23" t="s">
        <v>128</v>
      </c>
      <c r="O10" s="23" t="s">
        <v>141</v>
      </c>
      <c r="P10" s="23" t="s">
        <v>171</v>
      </c>
      <c r="Q10" s="23" t="s">
        <v>208</v>
      </c>
      <c r="R10" s="23" t="s">
        <v>129</v>
      </c>
      <c r="S10" s="23" t="s">
        <v>173</v>
      </c>
      <c r="T10" s="23" t="s">
        <v>288</v>
      </c>
      <c r="U10" s="23" t="s">
        <v>172</v>
      </c>
      <c r="V10" s="23" t="s">
        <v>136</v>
      </c>
      <c r="W10" s="23" t="s">
        <v>142</v>
      </c>
      <c r="X10" s="23">
        <v>0.27</v>
      </c>
      <c r="Y10" s="23" t="s">
        <v>174</v>
      </c>
      <c r="Z10" s="23" t="s">
        <v>128</v>
      </c>
      <c r="AA10" s="23" t="s">
        <v>173</v>
      </c>
      <c r="AB10" s="23" t="s">
        <v>171</v>
      </c>
      <c r="AC10" s="23" t="s">
        <v>128</v>
      </c>
      <c r="AD10" s="23" t="s">
        <v>123</v>
      </c>
      <c r="AE10" s="23" t="s">
        <v>171</v>
      </c>
      <c r="AF10" s="23" t="s">
        <v>131</v>
      </c>
      <c r="AG10" s="23" t="s">
        <v>170</v>
      </c>
      <c r="AH10" s="23" t="s">
        <v>140</v>
      </c>
    </row>
    <row r="11" spans="1:34" ht="20.100000000000001" customHeight="1" x14ac:dyDescent="0.3">
      <c r="A11" s="6" t="s">
        <v>599</v>
      </c>
      <c r="B11" s="5" t="s">
        <v>368</v>
      </c>
      <c r="C11" s="5" t="s">
        <v>76</v>
      </c>
      <c r="D11" s="5" t="s">
        <v>382</v>
      </c>
      <c r="E11" s="5" t="s">
        <v>80</v>
      </c>
      <c r="F11" s="5" t="s">
        <v>301</v>
      </c>
      <c r="G11" s="5" t="s">
        <v>225</v>
      </c>
      <c r="H11" s="5" t="s">
        <v>213</v>
      </c>
      <c r="I11" s="5" t="s">
        <v>482</v>
      </c>
      <c r="J11" s="5" t="s">
        <v>58</v>
      </c>
      <c r="K11" s="5" t="s">
        <v>308</v>
      </c>
      <c r="L11" s="5" t="s">
        <v>534</v>
      </c>
      <c r="M11" s="5" t="s">
        <v>206</v>
      </c>
      <c r="N11" s="5" t="s">
        <v>233</v>
      </c>
      <c r="O11" s="5" t="s">
        <v>286</v>
      </c>
      <c r="P11" s="5" t="s">
        <v>304</v>
      </c>
      <c r="Q11" s="5" t="s">
        <v>461</v>
      </c>
      <c r="R11" s="5" t="s">
        <v>196</v>
      </c>
      <c r="S11" s="5" t="s">
        <v>247</v>
      </c>
      <c r="T11" s="5" t="s">
        <v>238</v>
      </c>
      <c r="U11" s="5" t="s">
        <v>161</v>
      </c>
      <c r="V11" s="5" t="s">
        <v>115</v>
      </c>
      <c r="W11" s="5" t="s">
        <v>240</v>
      </c>
      <c r="X11" s="5" t="s">
        <v>109</v>
      </c>
      <c r="Y11" s="5" t="s">
        <v>112</v>
      </c>
      <c r="Z11" s="5" t="s">
        <v>108</v>
      </c>
      <c r="AA11" s="5" t="s">
        <v>306</v>
      </c>
      <c r="AB11" s="5" t="s">
        <v>533</v>
      </c>
      <c r="AC11" s="5" t="s">
        <v>309</v>
      </c>
      <c r="AD11" s="5" t="s">
        <v>113</v>
      </c>
      <c r="AE11" s="5" t="s">
        <v>204</v>
      </c>
      <c r="AF11" s="5" t="s">
        <v>569</v>
      </c>
      <c r="AG11" s="5" t="s">
        <v>81</v>
      </c>
      <c r="AH11" s="5" t="s">
        <v>108</v>
      </c>
    </row>
    <row r="12" spans="1:34" ht="20.100000000000001" customHeight="1" x14ac:dyDescent="0.3">
      <c r="A12" s="3" t="s">
        <v>607</v>
      </c>
      <c r="B12" s="23" t="s">
        <v>146</v>
      </c>
      <c r="C12" s="23" t="s">
        <v>171</v>
      </c>
      <c r="D12" s="23" t="s">
        <v>173</v>
      </c>
      <c r="E12" s="23" t="s">
        <v>173</v>
      </c>
      <c r="F12" s="23" t="s">
        <v>130</v>
      </c>
      <c r="G12" s="23" t="s">
        <v>173</v>
      </c>
      <c r="H12" s="23" t="s">
        <v>228</v>
      </c>
      <c r="I12" s="23" t="s">
        <v>128</v>
      </c>
      <c r="J12" s="23" t="s">
        <v>228</v>
      </c>
      <c r="K12" s="23" t="s">
        <v>228</v>
      </c>
      <c r="L12" s="23" t="s">
        <v>228</v>
      </c>
      <c r="M12" s="23" t="s">
        <v>170</v>
      </c>
      <c r="N12" s="23" t="s">
        <v>130</v>
      </c>
      <c r="O12" s="23" t="s">
        <v>170</v>
      </c>
      <c r="P12" s="23" t="s">
        <v>208</v>
      </c>
      <c r="Q12" s="23" t="s">
        <v>181</v>
      </c>
      <c r="R12" s="23" t="s">
        <v>148</v>
      </c>
      <c r="S12" s="23" t="s">
        <v>128</v>
      </c>
      <c r="T12" s="23" t="s">
        <v>207</v>
      </c>
      <c r="U12" s="23" t="s">
        <v>137</v>
      </c>
      <c r="V12" s="23" t="s">
        <v>142</v>
      </c>
      <c r="W12" s="23" t="s">
        <v>466</v>
      </c>
      <c r="X12" s="23" t="s">
        <v>134</v>
      </c>
      <c r="Y12" s="23" t="s">
        <v>141</v>
      </c>
      <c r="Z12" s="23" t="s">
        <v>140</v>
      </c>
      <c r="AA12" s="23" t="s">
        <v>208</v>
      </c>
      <c r="AB12" s="23" t="s">
        <v>243</v>
      </c>
      <c r="AC12" s="23" t="s">
        <v>170</v>
      </c>
      <c r="AD12" s="23" t="s">
        <v>142</v>
      </c>
      <c r="AE12" s="23" t="s">
        <v>124</v>
      </c>
      <c r="AF12" s="23" t="s">
        <v>207</v>
      </c>
      <c r="AG12" s="23" t="s">
        <v>138</v>
      </c>
      <c r="AH12" s="23" t="s">
        <v>130</v>
      </c>
    </row>
    <row r="13" spans="1:34" ht="20.100000000000001" customHeight="1" x14ac:dyDescent="0.3">
      <c r="A13" s="6" t="s">
        <v>616</v>
      </c>
      <c r="B13" s="5" t="s">
        <v>722</v>
      </c>
      <c r="C13" s="5" t="s">
        <v>58</v>
      </c>
      <c r="D13" s="5" t="s">
        <v>169</v>
      </c>
      <c r="E13" s="5" t="s">
        <v>166</v>
      </c>
      <c r="F13" s="5" t="s">
        <v>499</v>
      </c>
      <c r="G13" s="5" t="s">
        <v>215</v>
      </c>
      <c r="H13" s="5" t="s">
        <v>381</v>
      </c>
      <c r="I13" s="5" t="s">
        <v>504</v>
      </c>
      <c r="J13" s="5" t="s">
        <v>294</v>
      </c>
      <c r="K13" s="5" t="s">
        <v>157</v>
      </c>
      <c r="L13" s="5" t="s">
        <v>542</v>
      </c>
      <c r="M13" s="5" t="s">
        <v>168</v>
      </c>
      <c r="N13" s="5" t="s">
        <v>308</v>
      </c>
      <c r="O13" s="5" t="s">
        <v>91</v>
      </c>
      <c r="P13" s="5" t="s">
        <v>153</v>
      </c>
      <c r="Q13" s="5" t="s">
        <v>43</v>
      </c>
      <c r="R13" s="5" t="s">
        <v>249</v>
      </c>
      <c r="S13" s="5" t="s">
        <v>290</v>
      </c>
      <c r="T13" s="5" t="s">
        <v>277</v>
      </c>
      <c r="U13" s="5" t="s">
        <v>163</v>
      </c>
      <c r="V13" s="5" t="s">
        <v>202</v>
      </c>
      <c r="W13" s="5" t="s">
        <v>116</v>
      </c>
      <c r="X13" s="5" t="s">
        <v>200</v>
      </c>
      <c r="Y13" s="5" t="s">
        <v>109</v>
      </c>
      <c r="Z13" s="5" t="s">
        <v>115</v>
      </c>
      <c r="AA13" s="5" t="s">
        <v>491</v>
      </c>
      <c r="AB13" s="5" t="s">
        <v>82</v>
      </c>
      <c r="AC13" s="5" t="s">
        <v>248</v>
      </c>
      <c r="AD13" s="5" t="s">
        <v>108</v>
      </c>
      <c r="AE13" s="5" t="s">
        <v>674</v>
      </c>
      <c r="AF13" s="5" t="s">
        <v>551</v>
      </c>
      <c r="AG13" s="5" t="s">
        <v>201</v>
      </c>
      <c r="AH13" s="5" t="s">
        <v>160</v>
      </c>
    </row>
    <row r="14" spans="1:34" ht="20.100000000000001" customHeight="1" x14ac:dyDescent="0.3">
      <c r="A14" s="3" t="s">
        <v>620</v>
      </c>
      <c r="B14" s="23" t="s">
        <v>136</v>
      </c>
      <c r="C14" s="23" t="s">
        <v>141</v>
      </c>
      <c r="D14" s="23" t="s">
        <v>136</v>
      </c>
      <c r="E14" s="23" t="s">
        <v>136</v>
      </c>
      <c r="F14" s="23" t="s">
        <v>130</v>
      </c>
      <c r="G14" s="23" t="s">
        <v>142</v>
      </c>
      <c r="H14" s="23" t="s">
        <v>130</v>
      </c>
      <c r="I14" s="23" t="s">
        <v>172</v>
      </c>
      <c r="J14" s="23" t="s">
        <v>141</v>
      </c>
      <c r="K14" s="23" t="s">
        <v>172</v>
      </c>
      <c r="L14" s="23" t="s">
        <v>141</v>
      </c>
      <c r="M14" s="23" t="s">
        <v>142</v>
      </c>
      <c r="N14" s="23" t="s">
        <v>171</v>
      </c>
      <c r="O14" s="23" t="s">
        <v>208</v>
      </c>
      <c r="P14" s="23" t="s">
        <v>128</v>
      </c>
      <c r="Q14" s="23" t="s">
        <v>148</v>
      </c>
      <c r="R14" s="23" t="s">
        <v>130</v>
      </c>
      <c r="S14" s="23" t="s">
        <v>130</v>
      </c>
      <c r="T14" s="23" t="s">
        <v>147</v>
      </c>
      <c r="U14" s="23" t="s">
        <v>128</v>
      </c>
      <c r="V14" s="23" t="s">
        <v>313</v>
      </c>
      <c r="W14" s="23" t="s">
        <v>135</v>
      </c>
      <c r="X14" s="23" t="s">
        <v>126</v>
      </c>
      <c r="Y14" s="23" t="s">
        <v>148</v>
      </c>
      <c r="Z14" s="23" t="s">
        <v>136</v>
      </c>
      <c r="AA14" s="23" t="s">
        <v>128</v>
      </c>
      <c r="AB14" s="23" t="s">
        <v>207</v>
      </c>
      <c r="AC14" s="23" t="s">
        <v>147</v>
      </c>
      <c r="AD14" s="23" t="s">
        <v>148</v>
      </c>
      <c r="AE14" s="23" t="s">
        <v>142</v>
      </c>
      <c r="AF14" s="23" t="s">
        <v>146</v>
      </c>
      <c r="AG14" s="23" t="s">
        <v>208</v>
      </c>
      <c r="AH14" s="23" t="s">
        <v>173</v>
      </c>
    </row>
    <row r="15" spans="1:34" ht="20.100000000000001" customHeight="1" x14ac:dyDescent="0.3">
      <c r="A15" s="6" t="s">
        <v>621</v>
      </c>
      <c r="B15" s="5" t="s">
        <v>718</v>
      </c>
      <c r="C15" s="5" t="s">
        <v>276</v>
      </c>
      <c r="D15" s="5" t="s">
        <v>153</v>
      </c>
      <c r="E15" s="5" t="s">
        <v>81</v>
      </c>
      <c r="F15" s="5" t="s">
        <v>55</v>
      </c>
      <c r="G15" s="5" t="s">
        <v>106</v>
      </c>
      <c r="H15" s="5" t="s">
        <v>159</v>
      </c>
      <c r="I15" s="5" t="s">
        <v>55</v>
      </c>
      <c r="J15" s="5" t="s">
        <v>362</v>
      </c>
      <c r="K15" s="5" t="s">
        <v>80</v>
      </c>
      <c r="L15" s="5" t="s">
        <v>362</v>
      </c>
      <c r="M15" s="5" t="s">
        <v>287</v>
      </c>
      <c r="N15" s="5" t="s">
        <v>44</v>
      </c>
      <c r="O15" s="5" t="s">
        <v>214</v>
      </c>
      <c r="P15" s="5" t="s">
        <v>302</v>
      </c>
      <c r="Q15" s="5" t="s">
        <v>161</v>
      </c>
      <c r="R15" s="5" t="s">
        <v>151</v>
      </c>
      <c r="S15" s="5" t="s">
        <v>116</v>
      </c>
      <c r="T15" s="5" t="s">
        <v>201</v>
      </c>
      <c r="U15" s="5" t="s">
        <v>108</v>
      </c>
      <c r="V15" s="5" t="s">
        <v>118</v>
      </c>
      <c r="W15" s="5" t="s">
        <v>116</v>
      </c>
      <c r="X15" s="5" t="s">
        <v>112</v>
      </c>
      <c r="Y15" s="5" t="s">
        <v>221</v>
      </c>
      <c r="Z15" s="5" t="s">
        <v>118</v>
      </c>
      <c r="AA15" s="5" t="s">
        <v>641</v>
      </c>
      <c r="AB15" s="5" t="s">
        <v>59</v>
      </c>
      <c r="AC15" s="5" t="s">
        <v>159</v>
      </c>
      <c r="AD15" s="5" t="s">
        <v>118</v>
      </c>
      <c r="AE15" s="5" t="s">
        <v>193</v>
      </c>
      <c r="AF15" s="5" t="s">
        <v>492</v>
      </c>
      <c r="AG15" s="5" t="s">
        <v>108</v>
      </c>
      <c r="AH15" s="5" t="s">
        <v>113</v>
      </c>
    </row>
    <row r="16" spans="1:34" ht="20.100000000000001" customHeight="1" x14ac:dyDescent="0.3">
      <c r="A16" s="3" t="s">
        <v>622</v>
      </c>
      <c r="B16" s="23" t="s">
        <v>207</v>
      </c>
      <c r="C16" s="23" t="s">
        <v>134</v>
      </c>
      <c r="D16" s="23" t="s">
        <v>142</v>
      </c>
      <c r="E16" s="23" t="s">
        <v>171</v>
      </c>
      <c r="F16" s="23" t="s">
        <v>208</v>
      </c>
      <c r="G16" s="23" t="s">
        <v>142</v>
      </c>
      <c r="H16" s="23" t="s">
        <v>209</v>
      </c>
      <c r="I16" s="23" t="s">
        <v>209</v>
      </c>
      <c r="J16" s="23" t="s">
        <v>147</v>
      </c>
      <c r="K16" s="23" t="s">
        <v>134</v>
      </c>
      <c r="L16" s="23" t="s">
        <v>207</v>
      </c>
      <c r="M16" s="23" t="s">
        <v>207</v>
      </c>
      <c r="N16" s="23" t="s">
        <v>147</v>
      </c>
      <c r="O16" s="23" t="s">
        <v>148</v>
      </c>
      <c r="P16" s="23" t="s">
        <v>131</v>
      </c>
      <c r="Q16" s="23" t="s">
        <v>210</v>
      </c>
      <c r="R16" s="23" t="s">
        <v>136</v>
      </c>
      <c r="S16" s="23" t="s">
        <v>135</v>
      </c>
      <c r="T16" s="23" t="s">
        <v>211</v>
      </c>
      <c r="U16" s="23" t="s">
        <v>143</v>
      </c>
      <c r="V16" s="23" t="s">
        <v>209</v>
      </c>
      <c r="W16" s="23" t="s">
        <v>135</v>
      </c>
      <c r="X16" s="23" t="s">
        <v>128</v>
      </c>
      <c r="Y16" s="23" t="s">
        <v>209</v>
      </c>
      <c r="Z16" s="23" t="s">
        <v>142</v>
      </c>
      <c r="AA16" s="23" t="s">
        <v>228</v>
      </c>
      <c r="AB16" s="23" t="s">
        <v>210</v>
      </c>
      <c r="AC16" s="23" t="s">
        <v>209</v>
      </c>
      <c r="AD16" s="23" t="s">
        <v>141</v>
      </c>
      <c r="AE16" s="23" t="s">
        <v>140</v>
      </c>
      <c r="AF16" s="23" t="s">
        <v>128</v>
      </c>
      <c r="AG16" s="23" t="s">
        <v>143</v>
      </c>
      <c r="AH16" s="23" t="s">
        <v>138</v>
      </c>
    </row>
    <row r="17" spans="1:34" ht="20.100000000000001" customHeight="1" x14ac:dyDescent="0.3">
      <c r="A17" s="6" t="s">
        <v>873</v>
      </c>
      <c r="B17" s="5" t="s">
        <v>522</v>
      </c>
      <c r="C17" s="5" t="s">
        <v>272</v>
      </c>
      <c r="D17" s="5" t="s">
        <v>80</v>
      </c>
      <c r="E17" s="5" t="s">
        <v>59</v>
      </c>
      <c r="F17" s="5" t="s">
        <v>106</v>
      </c>
      <c r="G17" s="5" t="s">
        <v>247</v>
      </c>
      <c r="H17" s="5" t="s">
        <v>226</v>
      </c>
      <c r="I17" s="5" t="s">
        <v>235</v>
      </c>
      <c r="J17" s="5" t="s">
        <v>266</v>
      </c>
      <c r="K17" s="5" t="s">
        <v>42</v>
      </c>
      <c r="L17" s="5" t="s">
        <v>114</v>
      </c>
      <c r="M17" s="5" t="s">
        <v>238</v>
      </c>
      <c r="N17" s="5" t="s">
        <v>237</v>
      </c>
      <c r="O17" s="5" t="s">
        <v>198</v>
      </c>
      <c r="P17" s="5" t="s">
        <v>286</v>
      </c>
      <c r="Q17" s="5" t="s">
        <v>85</v>
      </c>
      <c r="R17" s="5" t="s">
        <v>287</v>
      </c>
      <c r="S17" s="5" t="s">
        <v>112</v>
      </c>
      <c r="T17" s="5" t="s">
        <v>112</v>
      </c>
      <c r="U17" s="5" t="s">
        <v>116</v>
      </c>
      <c r="V17" s="5" t="s">
        <v>108</v>
      </c>
      <c r="W17" s="5" t="s">
        <v>116</v>
      </c>
      <c r="X17" s="5" t="s">
        <v>116</v>
      </c>
      <c r="Y17" s="5" t="s">
        <v>202</v>
      </c>
      <c r="Z17" s="5" t="s">
        <v>163</v>
      </c>
      <c r="AA17" s="5" t="s">
        <v>79</v>
      </c>
      <c r="AB17" s="5" t="s">
        <v>307</v>
      </c>
      <c r="AC17" s="5" t="s">
        <v>232</v>
      </c>
      <c r="AD17" s="5" t="s">
        <v>108</v>
      </c>
      <c r="AE17" s="5" t="s">
        <v>236</v>
      </c>
      <c r="AF17" s="5" t="s">
        <v>114</v>
      </c>
      <c r="AG17" s="5" t="s">
        <v>202</v>
      </c>
      <c r="AH17" s="5" t="s">
        <v>160</v>
      </c>
    </row>
    <row r="18" spans="1:34" ht="20.100000000000001" customHeight="1" x14ac:dyDescent="0.3">
      <c r="A18" s="3" t="s">
        <v>874</v>
      </c>
      <c r="B18" s="23" t="s">
        <v>208</v>
      </c>
      <c r="C18" s="23">
        <v>0.11</v>
      </c>
      <c r="D18" s="23" t="s">
        <v>179</v>
      </c>
      <c r="E18" s="23" t="s">
        <v>148</v>
      </c>
      <c r="F18" s="23" t="s">
        <v>142</v>
      </c>
      <c r="G18" s="23">
        <v>0.08</v>
      </c>
      <c r="H18" s="23" t="s">
        <v>209</v>
      </c>
      <c r="I18" s="23">
        <v>0.08</v>
      </c>
      <c r="J18" s="23" t="s">
        <v>134</v>
      </c>
      <c r="K18" s="23">
        <v>0.1</v>
      </c>
      <c r="L18" s="23">
        <v>7.0000000000000007E-2</v>
      </c>
      <c r="M18" s="23" t="s">
        <v>209</v>
      </c>
      <c r="N18" s="23">
        <v>0.09</v>
      </c>
      <c r="O18" s="23">
        <v>0.08</v>
      </c>
      <c r="P18" s="23" t="s">
        <v>147</v>
      </c>
      <c r="Q18" s="23" t="s">
        <v>148</v>
      </c>
      <c r="R18" s="23">
        <v>0.08</v>
      </c>
      <c r="S18" s="23">
        <v>7.0000000000000007E-2</v>
      </c>
      <c r="T18" s="23" t="s">
        <v>134</v>
      </c>
      <c r="U18" s="23" t="s">
        <v>135</v>
      </c>
      <c r="V18" s="23" t="s">
        <v>210</v>
      </c>
      <c r="W18" s="23" t="s">
        <v>143</v>
      </c>
      <c r="X18" s="23" t="s">
        <v>135</v>
      </c>
      <c r="Y18" s="23">
        <v>0.12</v>
      </c>
      <c r="Z18" s="23">
        <v>0.3</v>
      </c>
      <c r="AA18" s="23" t="s">
        <v>147</v>
      </c>
      <c r="AB18" s="23">
        <v>0.04</v>
      </c>
      <c r="AC18" s="23" t="s">
        <v>148</v>
      </c>
      <c r="AD18" s="23" t="s">
        <v>179</v>
      </c>
      <c r="AE18" s="23" t="s">
        <v>148</v>
      </c>
      <c r="AF18" s="23" t="s">
        <v>207</v>
      </c>
      <c r="AG18" s="23" t="s">
        <v>207</v>
      </c>
      <c r="AH18" s="23">
        <v>0.19</v>
      </c>
    </row>
    <row r="19" spans="1:34" x14ac:dyDescent="0.3">
      <c r="B19" s="22">
        <f>((B8)+(B10)+(B12)+(B14)+(B16)+(B18))</f>
        <v>0.99999999999999989</v>
      </c>
      <c r="C19" s="22">
        <f t="shared" ref="C19:AH19" si="0">((C8)+(C10)+(C12)+(C14)+(C16)+(C18))</f>
        <v>1</v>
      </c>
      <c r="D19" s="22">
        <f t="shared" si="0"/>
        <v>1</v>
      </c>
      <c r="E19" s="22">
        <f t="shared" si="0"/>
        <v>1</v>
      </c>
      <c r="F19" s="22">
        <f t="shared" si="0"/>
        <v>1</v>
      </c>
      <c r="G19" s="22">
        <f t="shared" si="0"/>
        <v>0.99999999999999989</v>
      </c>
      <c r="H19" s="22">
        <f t="shared" si="0"/>
        <v>1</v>
      </c>
      <c r="I19" s="22">
        <f t="shared" si="0"/>
        <v>0.99999999999999989</v>
      </c>
      <c r="J19" s="22">
        <f t="shared" si="0"/>
        <v>1</v>
      </c>
      <c r="K19" s="22">
        <f t="shared" si="0"/>
        <v>0.99999999999999989</v>
      </c>
      <c r="L19" s="22">
        <f t="shared" si="0"/>
        <v>1</v>
      </c>
      <c r="M19" s="22">
        <f t="shared" si="0"/>
        <v>1</v>
      </c>
      <c r="N19" s="22">
        <f t="shared" si="0"/>
        <v>1</v>
      </c>
      <c r="O19" s="22">
        <f t="shared" si="0"/>
        <v>0.99999999999999989</v>
      </c>
      <c r="P19" s="22">
        <f t="shared" si="0"/>
        <v>1</v>
      </c>
      <c r="Q19" s="22">
        <f t="shared" si="0"/>
        <v>1.0000000000000002</v>
      </c>
      <c r="R19" s="22">
        <f t="shared" si="0"/>
        <v>0.99999999999999989</v>
      </c>
      <c r="S19" s="22">
        <f t="shared" si="0"/>
        <v>1</v>
      </c>
      <c r="T19" s="22">
        <f t="shared" si="0"/>
        <v>1</v>
      </c>
      <c r="U19" s="22">
        <f t="shared" si="0"/>
        <v>1</v>
      </c>
      <c r="V19" s="22">
        <f t="shared" si="0"/>
        <v>1</v>
      </c>
      <c r="W19" s="22">
        <f t="shared" si="0"/>
        <v>1</v>
      </c>
      <c r="X19" s="22">
        <f t="shared" si="0"/>
        <v>1</v>
      </c>
      <c r="Y19" s="22">
        <f t="shared" si="0"/>
        <v>1</v>
      </c>
      <c r="Z19" s="22">
        <f t="shared" si="0"/>
        <v>1</v>
      </c>
      <c r="AA19" s="22">
        <f t="shared" si="0"/>
        <v>0.99999999999999989</v>
      </c>
      <c r="AB19" s="22">
        <f t="shared" si="0"/>
        <v>1</v>
      </c>
      <c r="AC19" s="22">
        <f t="shared" si="0"/>
        <v>1</v>
      </c>
      <c r="AD19" s="22">
        <f t="shared" si="0"/>
        <v>0.99999999999999989</v>
      </c>
      <c r="AE19" s="22">
        <f t="shared" si="0"/>
        <v>1</v>
      </c>
      <c r="AF19" s="22">
        <f t="shared" si="0"/>
        <v>0.99999999999999989</v>
      </c>
      <c r="AG19" s="22">
        <f t="shared" si="0"/>
        <v>1</v>
      </c>
      <c r="AH19" s="22">
        <f t="shared" si="0"/>
        <v>1</v>
      </c>
    </row>
  </sheetData>
  <sheetProtection algorithmName="SHA-512" hashValue="2Zn8ZJxBhmADrFLksgKi/c4qw+MpmrbX/WbXuCpYGRaZqYZljKW/YQz2/QUhtpmZPEbybKqjIUKbM/4iX1cabw==" saltValue="y+gx1uFFlHH6QU1omakM9Q==" spinCount="100000" sheet="1" objects="1" scenarios="1"/>
  <mergeCells count="8">
    <mergeCell ref="P3:Z3"/>
    <mergeCell ref="AE3:AH3"/>
    <mergeCell ref="AA3:AD3"/>
    <mergeCell ref="A2:O2"/>
    <mergeCell ref="C3:D3"/>
    <mergeCell ref="E3:H3"/>
    <mergeCell ref="I3:K3"/>
    <mergeCell ref="L3:O3"/>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5:AH9 B18 D18:F18 H18 J18 M18 P18:Q18 T18:X18 B11:AH17 B10:W10 Y10:AH10 AA18 AC18:AG18"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AH19"/>
  <sheetViews>
    <sheetView showGridLines="0" workbookViewId="0"/>
  </sheetViews>
  <sheetFormatPr defaultRowHeight="14.4" x14ac:dyDescent="0.3"/>
  <cols>
    <col min="1" max="1" width="26.88671875" customWidth="1"/>
    <col min="2" max="34" width="10.6640625" customWidth="1"/>
  </cols>
  <sheetData>
    <row r="1" spans="1:34" ht="21" x14ac:dyDescent="0.4">
      <c r="A1" s="21" t="str">
        <f>HYPERLINK("#Contents!A1","Return to Contents")</f>
        <v>Return to Contents</v>
      </c>
    </row>
    <row r="2" spans="1:34" ht="42.6" customHeight="1" x14ac:dyDescent="0.35">
      <c r="A2" s="73" t="s">
        <v>902</v>
      </c>
      <c r="B2" s="74"/>
      <c r="C2" s="74"/>
      <c r="D2" s="74"/>
      <c r="E2" s="74"/>
      <c r="F2" s="74"/>
      <c r="G2" s="74"/>
      <c r="H2" s="74"/>
      <c r="I2" s="74"/>
      <c r="J2" s="74"/>
      <c r="K2" s="74"/>
      <c r="L2" s="74"/>
      <c r="M2" s="74"/>
      <c r="N2" s="74"/>
      <c r="O2" s="74"/>
    </row>
    <row r="3" spans="1:34" ht="14.4" customHeight="1" x14ac:dyDescent="0.3">
      <c r="A3" s="1"/>
      <c r="B3" s="1"/>
      <c r="C3" s="69" t="s">
        <v>252</v>
      </c>
      <c r="D3" s="71"/>
      <c r="E3" s="69" t="s">
        <v>861</v>
      </c>
      <c r="F3" s="70"/>
      <c r="G3" s="70"/>
      <c r="H3" s="71"/>
      <c r="I3" s="72" t="s">
        <v>862</v>
      </c>
      <c r="J3" s="72"/>
      <c r="K3" s="72"/>
      <c r="L3" s="72" t="s">
        <v>887</v>
      </c>
      <c r="M3" s="72"/>
      <c r="N3" s="72" t="s">
        <v>253</v>
      </c>
      <c r="O3" s="72"/>
      <c r="P3" s="69" t="s">
        <v>888</v>
      </c>
      <c r="Q3" s="70"/>
      <c r="R3" s="70"/>
      <c r="S3" s="70"/>
      <c r="T3" s="70"/>
      <c r="U3" s="70"/>
      <c r="V3" s="70"/>
      <c r="W3" s="70"/>
      <c r="X3" s="70"/>
      <c r="Y3" s="70"/>
      <c r="Z3" s="71"/>
      <c r="AA3" s="69" t="s">
        <v>889</v>
      </c>
      <c r="AB3" s="70"/>
      <c r="AC3" s="70"/>
      <c r="AD3" s="70"/>
      <c r="AE3" s="69" t="s">
        <v>890</v>
      </c>
      <c r="AF3" s="70"/>
      <c r="AG3" s="70"/>
      <c r="AH3" s="70"/>
    </row>
    <row r="4" spans="1:34" ht="50.1" customHeight="1" x14ac:dyDescent="0.3">
      <c r="A4" s="2" t="s">
        <v>0</v>
      </c>
      <c r="B4" s="2" t="s">
        <v>1</v>
      </c>
      <c r="C4" s="2" t="s">
        <v>2</v>
      </c>
      <c r="D4" s="2" t="s">
        <v>3</v>
      </c>
      <c r="E4" s="2" t="s">
        <v>4</v>
      </c>
      <c r="F4" s="2" t="s">
        <v>5</v>
      </c>
      <c r="G4" s="2" t="s">
        <v>6</v>
      </c>
      <c r="H4" s="2" t="s">
        <v>7</v>
      </c>
      <c r="I4" s="2" t="s">
        <v>8</v>
      </c>
      <c r="J4" s="2" t="s">
        <v>9</v>
      </c>
      <c r="K4" s="2" t="s">
        <v>18</v>
      </c>
      <c r="L4" s="2" t="s">
        <v>863</v>
      </c>
      <c r="M4" s="2" t="s">
        <v>864</v>
      </c>
      <c r="N4" s="2" t="s">
        <v>865</v>
      </c>
      <c r="O4" s="2" t="s">
        <v>866</v>
      </c>
      <c r="P4" s="2" t="s">
        <v>11</v>
      </c>
      <c r="Q4" s="2" t="s">
        <v>877</v>
      </c>
      <c r="R4" s="2" t="s">
        <v>15</v>
      </c>
      <c r="S4" s="2" t="s">
        <v>14</v>
      </c>
      <c r="T4" s="2" t="s">
        <v>10</v>
      </c>
      <c r="U4" s="2" t="s">
        <v>12</v>
      </c>
      <c r="V4" s="2" t="s">
        <v>18</v>
      </c>
      <c r="W4" s="2" t="s">
        <v>867</v>
      </c>
      <c r="X4" s="2" t="s">
        <v>868</v>
      </c>
      <c r="Y4" s="2" t="s">
        <v>13</v>
      </c>
      <c r="Z4" s="2" t="s">
        <v>876</v>
      </c>
      <c r="AA4" s="2" t="s">
        <v>19</v>
      </c>
      <c r="AB4" s="2" t="s">
        <v>16</v>
      </c>
      <c r="AC4" s="2" t="s">
        <v>17</v>
      </c>
      <c r="AD4" s="2" t="s">
        <v>18</v>
      </c>
      <c r="AE4" s="2" t="s">
        <v>22</v>
      </c>
      <c r="AF4" s="2" t="s">
        <v>20</v>
      </c>
      <c r="AG4" s="2" t="s">
        <v>21</v>
      </c>
      <c r="AH4" s="2" t="s">
        <v>875</v>
      </c>
    </row>
    <row r="5" spans="1:34" ht="20.100000000000001" customHeight="1" x14ac:dyDescent="0.3">
      <c r="A5" s="6" t="s">
        <v>23</v>
      </c>
      <c r="B5" s="5" t="s">
        <v>24</v>
      </c>
      <c r="C5" s="5" t="s">
        <v>25</v>
      </c>
      <c r="D5" s="5" t="s">
        <v>26</v>
      </c>
      <c r="E5" s="5" t="s">
        <v>27</v>
      </c>
      <c r="F5" s="5" t="s">
        <v>28</v>
      </c>
      <c r="G5" s="5" t="s">
        <v>29</v>
      </c>
      <c r="H5" s="5" t="s">
        <v>30</v>
      </c>
      <c r="I5" s="5" t="s">
        <v>31</v>
      </c>
      <c r="J5" s="5" t="s">
        <v>32</v>
      </c>
      <c r="K5" s="5" t="s">
        <v>33</v>
      </c>
      <c r="L5" s="5" t="s">
        <v>34</v>
      </c>
      <c r="M5" s="5" t="s">
        <v>35</v>
      </c>
      <c r="N5" s="5" t="s">
        <v>36</v>
      </c>
      <c r="O5" s="5" t="s">
        <v>37</v>
      </c>
      <c r="P5" s="5" t="s">
        <v>39</v>
      </c>
      <c r="Q5" s="5" t="s">
        <v>46</v>
      </c>
      <c r="R5" s="5" t="s">
        <v>48</v>
      </c>
      <c r="S5" s="5" t="s">
        <v>45</v>
      </c>
      <c r="T5" s="5" t="s">
        <v>38</v>
      </c>
      <c r="U5" s="5" t="s">
        <v>40</v>
      </c>
      <c r="V5" s="5" t="s">
        <v>42</v>
      </c>
      <c r="W5" s="5" t="s">
        <v>43</v>
      </c>
      <c r="X5" s="5" t="s">
        <v>44</v>
      </c>
      <c r="Y5" s="5" t="s">
        <v>41</v>
      </c>
      <c r="Z5" s="5" t="s">
        <v>47</v>
      </c>
      <c r="AA5" s="5" t="s">
        <v>56</v>
      </c>
      <c r="AB5" s="5" t="s">
        <v>53</v>
      </c>
      <c r="AC5" s="5" t="s">
        <v>54</v>
      </c>
      <c r="AD5" s="5" t="s">
        <v>55</v>
      </c>
      <c r="AE5" s="5" t="s">
        <v>60</v>
      </c>
      <c r="AF5" s="5" t="s">
        <v>57</v>
      </c>
      <c r="AG5" s="5" t="s">
        <v>58</v>
      </c>
      <c r="AH5" s="5" t="s">
        <v>59</v>
      </c>
    </row>
    <row r="6" spans="1:34" ht="20.100000000000001" customHeight="1" x14ac:dyDescent="0.3">
      <c r="A6" s="3" t="s">
        <v>61</v>
      </c>
      <c r="B6" s="4" t="s">
        <v>573</v>
      </c>
      <c r="C6" s="4" t="s">
        <v>63</v>
      </c>
      <c r="D6" s="4" t="s">
        <v>64</v>
      </c>
      <c r="E6" s="4" t="s">
        <v>355</v>
      </c>
      <c r="F6" s="4" t="s">
        <v>66</v>
      </c>
      <c r="G6" s="4" t="s">
        <v>67</v>
      </c>
      <c r="H6" s="4" t="s">
        <v>259</v>
      </c>
      <c r="I6" s="4" t="s">
        <v>643</v>
      </c>
      <c r="J6" s="4" t="s">
        <v>270</v>
      </c>
      <c r="K6" s="4" t="s">
        <v>71</v>
      </c>
      <c r="L6" s="4" t="s">
        <v>316</v>
      </c>
      <c r="M6" s="4" t="s">
        <v>73</v>
      </c>
      <c r="N6" s="4" t="s">
        <v>263</v>
      </c>
      <c r="O6" s="4" t="s">
        <v>471</v>
      </c>
      <c r="P6" s="4" t="s">
        <v>318</v>
      </c>
      <c r="Q6" s="4" t="s">
        <v>333</v>
      </c>
      <c r="R6" s="4" t="s">
        <v>86</v>
      </c>
      <c r="S6" s="4" t="s">
        <v>267</v>
      </c>
      <c r="T6" s="4" t="s">
        <v>575</v>
      </c>
      <c r="U6" s="4" t="s">
        <v>78</v>
      </c>
      <c r="V6" s="4" t="s">
        <v>199</v>
      </c>
      <c r="W6" s="4" t="s">
        <v>151</v>
      </c>
      <c r="X6" s="4" t="s">
        <v>310</v>
      </c>
      <c r="Y6" s="4" t="s">
        <v>191</v>
      </c>
      <c r="Z6" s="4" t="s">
        <v>85</v>
      </c>
      <c r="AA6" s="4" t="s">
        <v>92</v>
      </c>
      <c r="AB6" s="4" t="s">
        <v>323</v>
      </c>
      <c r="AC6" s="4" t="s">
        <v>90</v>
      </c>
      <c r="AD6" s="4" t="s">
        <v>91</v>
      </c>
      <c r="AE6" s="4" t="s">
        <v>324</v>
      </c>
      <c r="AF6" s="4" t="s">
        <v>93</v>
      </c>
      <c r="AG6" s="4" t="s">
        <v>94</v>
      </c>
      <c r="AH6" s="4" t="s">
        <v>95</v>
      </c>
    </row>
    <row r="7" spans="1:34" ht="20.100000000000001" customHeight="1" x14ac:dyDescent="0.3">
      <c r="A7" s="6" t="s">
        <v>599</v>
      </c>
      <c r="B7" s="5" t="s">
        <v>851</v>
      </c>
      <c r="C7" s="5" t="s">
        <v>852</v>
      </c>
      <c r="D7" s="5" t="s">
        <v>30</v>
      </c>
      <c r="E7" s="5" t="s">
        <v>247</v>
      </c>
      <c r="F7" s="5" t="s">
        <v>328</v>
      </c>
      <c r="G7" s="5" t="s">
        <v>655</v>
      </c>
      <c r="H7" s="5" t="s">
        <v>241</v>
      </c>
      <c r="I7" s="5" t="s">
        <v>75</v>
      </c>
      <c r="J7" s="5" t="s">
        <v>710</v>
      </c>
      <c r="K7" s="5" t="s">
        <v>504</v>
      </c>
      <c r="L7" s="5" t="s">
        <v>822</v>
      </c>
      <c r="M7" s="5" t="s">
        <v>310</v>
      </c>
      <c r="N7" s="5" t="s">
        <v>429</v>
      </c>
      <c r="O7" s="5" t="s">
        <v>484</v>
      </c>
      <c r="P7" s="5" t="s">
        <v>163</v>
      </c>
      <c r="Q7" s="5" t="s">
        <v>495</v>
      </c>
      <c r="R7" s="5" t="s">
        <v>200</v>
      </c>
      <c r="S7" s="5" t="s">
        <v>354</v>
      </c>
      <c r="T7" s="5" t="s">
        <v>297</v>
      </c>
      <c r="U7" s="5" t="s">
        <v>112</v>
      </c>
      <c r="V7" s="5" t="s">
        <v>109</v>
      </c>
      <c r="W7" s="5" t="s">
        <v>201</v>
      </c>
      <c r="X7" s="5" t="s">
        <v>115</v>
      </c>
      <c r="Y7" s="5" t="s">
        <v>107</v>
      </c>
      <c r="Z7" s="5" t="s">
        <v>118</v>
      </c>
      <c r="AA7" s="5" t="s">
        <v>47</v>
      </c>
      <c r="AB7" s="5" t="s">
        <v>497</v>
      </c>
      <c r="AC7" s="5" t="s">
        <v>611</v>
      </c>
      <c r="AD7" s="5" t="s">
        <v>118</v>
      </c>
      <c r="AE7" s="5" t="s">
        <v>52</v>
      </c>
      <c r="AF7" s="5" t="s">
        <v>297</v>
      </c>
      <c r="AG7" s="5" t="s">
        <v>304</v>
      </c>
      <c r="AH7" s="5" t="s">
        <v>113</v>
      </c>
    </row>
    <row r="8" spans="1:34" ht="20.100000000000001" customHeight="1" x14ac:dyDescent="0.3">
      <c r="A8" s="3" t="s">
        <v>607</v>
      </c>
      <c r="B8" s="23" t="s">
        <v>243</v>
      </c>
      <c r="C8" s="23" t="s">
        <v>123</v>
      </c>
      <c r="D8" s="23" t="s">
        <v>243</v>
      </c>
      <c r="E8" s="23" t="s">
        <v>137</v>
      </c>
      <c r="F8" s="23" t="s">
        <v>125</v>
      </c>
      <c r="G8" s="23" t="s">
        <v>243</v>
      </c>
      <c r="H8" s="23" t="s">
        <v>126</v>
      </c>
      <c r="I8" s="23" t="s">
        <v>174</v>
      </c>
      <c r="J8" s="23" t="s">
        <v>138</v>
      </c>
      <c r="K8" s="23" t="s">
        <v>131</v>
      </c>
      <c r="L8" s="23" t="s">
        <v>124</v>
      </c>
      <c r="M8" s="23" t="s">
        <v>313</v>
      </c>
      <c r="N8" s="23" t="s">
        <v>138</v>
      </c>
      <c r="O8" s="23" t="s">
        <v>133</v>
      </c>
      <c r="P8" s="23" t="s">
        <v>210</v>
      </c>
      <c r="Q8" s="23" t="s">
        <v>145</v>
      </c>
      <c r="R8" s="23" t="s">
        <v>208</v>
      </c>
      <c r="S8" s="23" t="s">
        <v>180</v>
      </c>
      <c r="T8" s="23" t="s">
        <v>132</v>
      </c>
      <c r="U8" s="23" t="s">
        <v>132</v>
      </c>
      <c r="V8" s="23" t="s">
        <v>141</v>
      </c>
      <c r="W8" s="23" t="s">
        <v>126</v>
      </c>
      <c r="X8" s="23" t="s">
        <v>148</v>
      </c>
      <c r="Y8" s="23" t="s">
        <v>130</v>
      </c>
      <c r="Z8" s="23" t="s">
        <v>147</v>
      </c>
      <c r="AA8" s="23" t="s">
        <v>179</v>
      </c>
      <c r="AB8" s="23" t="s">
        <v>334</v>
      </c>
      <c r="AC8" s="23" t="s">
        <v>313</v>
      </c>
      <c r="AD8" s="23" t="s">
        <v>228</v>
      </c>
      <c r="AE8" s="23" t="s">
        <v>407</v>
      </c>
      <c r="AF8" s="23" t="s">
        <v>209</v>
      </c>
      <c r="AG8" s="23" t="s">
        <v>312</v>
      </c>
      <c r="AH8" s="23" t="s">
        <v>312</v>
      </c>
    </row>
    <row r="9" spans="1:34" ht="20.100000000000001" customHeight="1" x14ac:dyDescent="0.3">
      <c r="A9" s="6" t="s">
        <v>621</v>
      </c>
      <c r="B9" s="5" t="s">
        <v>853</v>
      </c>
      <c r="C9" s="5" t="s">
        <v>359</v>
      </c>
      <c r="D9" s="5" t="s">
        <v>527</v>
      </c>
      <c r="E9" s="5" t="s">
        <v>157</v>
      </c>
      <c r="F9" s="5" t="s">
        <v>302</v>
      </c>
      <c r="G9" s="5" t="s">
        <v>386</v>
      </c>
      <c r="H9" s="5" t="s">
        <v>40</v>
      </c>
      <c r="I9" s="5" t="s">
        <v>434</v>
      </c>
      <c r="J9" s="5" t="s">
        <v>230</v>
      </c>
      <c r="K9" s="5" t="s">
        <v>155</v>
      </c>
      <c r="L9" s="5" t="s">
        <v>658</v>
      </c>
      <c r="M9" s="5" t="s">
        <v>55</v>
      </c>
      <c r="N9" s="5" t="s">
        <v>554</v>
      </c>
      <c r="O9" s="5" t="s">
        <v>307</v>
      </c>
      <c r="P9" s="5" t="s">
        <v>30</v>
      </c>
      <c r="Q9" s="5" t="s">
        <v>287</v>
      </c>
      <c r="R9" s="5" t="s">
        <v>234</v>
      </c>
      <c r="S9" s="5" t="s">
        <v>201</v>
      </c>
      <c r="T9" s="5" t="s">
        <v>107</v>
      </c>
      <c r="U9" s="5" t="s">
        <v>113</v>
      </c>
      <c r="V9" s="5" t="s">
        <v>197</v>
      </c>
      <c r="W9" s="5" t="s">
        <v>108</v>
      </c>
      <c r="X9" s="5" t="s">
        <v>249</v>
      </c>
      <c r="Y9" s="5" t="s">
        <v>59</v>
      </c>
      <c r="Z9" s="5" t="s">
        <v>197</v>
      </c>
      <c r="AA9" s="5" t="s">
        <v>538</v>
      </c>
      <c r="AB9" s="5" t="s">
        <v>121</v>
      </c>
      <c r="AC9" s="5" t="s">
        <v>239</v>
      </c>
      <c r="AD9" s="5" t="s">
        <v>115</v>
      </c>
      <c r="AE9" s="5" t="s">
        <v>189</v>
      </c>
      <c r="AF9" s="5" t="s">
        <v>368</v>
      </c>
      <c r="AG9" s="5" t="s">
        <v>111</v>
      </c>
      <c r="AH9" s="5" t="s">
        <v>160</v>
      </c>
    </row>
    <row r="10" spans="1:34" ht="20.100000000000001" customHeight="1" x14ac:dyDescent="0.3">
      <c r="A10" s="3" t="s">
        <v>622</v>
      </c>
      <c r="B10" s="23" t="s">
        <v>137</v>
      </c>
      <c r="C10" s="23" t="s">
        <v>173</v>
      </c>
      <c r="D10" s="23" t="s">
        <v>170</v>
      </c>
      <c r="E10" s="23" t="s">
        <v>123</v>
      </c>
      <c r="F10" s="23" t="s">
        <v>130</v>
      </c>
      <c r="G10" s="23" t="s">
        <v>126</v>
      </c>
      <c r="H10" s="23" t="s">
        <v>170</v>
      </c>
      <c r="I10" s="23" t="s">
        <v>130</v>
      </c>
      <c r="J10" s="23" t="s">
        <v>138</v>
      </c>
      <c r="K10" s="23" t="s">
        <v>124</v>
      </c>
      <c r="L10" s="23" t="s">
        <v>173</v>
      </c>
      <c r="M10" s="23" t="s">
        <v>137</v>
      </c>
      <c r="N10" s="23" t="s">
        <v>123</v>
      </c>
      <c r="O10" s="23" t="s">
        <v>130</v>
      </c>
      <c r="P10" s="23" t="s">
        <v>335</v>
      </c>
      <c r="Q10" s="23" t="s">
        <v>179</v>
      </c>
      <c r="R10" s="23" t="s">
        <v>288</v>
      </c>
      <c r="S10" s="23" t="s">
        <v>179</v>
      </c>
      <c r="T10" s="23" t="s">
        <v>134</v>
      </c>
      <c r="U10" s="23" t="s">
        <v>211</v>
      </c>
      <c r="V10" s="23" t="s">
        <v>147</v>
      </c>
      <c r="W10" s="23" t="s">
        <v>143</v>
      </c>
      <c r="X10" s="23">
        <v>0.52</v>
      </c>
      <c r="Y10" s="23" t="s">
        <v>147</v>
      </c>
      <c r="Z10" s="23" t="s">
        <v>171</v>
      </c>
      <c r="AA10" s="23" t="s">
        <v>175</v>
      </c>
      <c r="AB10" s="23" t="s">
        <v>209</v>
      </c>
      <c r="AC10" s="23" t="s">
        <v>147</v>
      </c>
      <c r="AD10" s="23" t="s">
        <v>173</v>
      </c>
      <c r="AE10" s="23" t="s">
        <v>148</v>
      </c>
      <c r="AF10" s="23" t="s">
        <v>305</v>
      </c>
      <c r="AG10" s="23" t="s">
        <v>208</v>
      </c>
      <c r="AH10" s="23" t="s">
        <v>171</v>
      </c>
    </row>
    <row r="11" spans="1:34" ht="20.100000000000001" customHeight="1" x14ac:dyDescent="0.3">
      <c r="A11" s="6" t="s">
        <v>616</v>
      </c>
      <c r="B11" s="5" t="s">
        <v>167</v>
      </c>
      <c r="C11" s="5" t="s">
        <v>427</v>
      </c>
      <c r="D11" s="5" t="s">
        <v>641</v>
      </c>
      <c r="E11" s="5" t="s">
        <v>151</v>
      </c>
      <c r="F11" s="5" t="s">
        <v>365</v>
      </c>
      <c r="G11" s="5" t="s">
        <v>191</v>
      </c>
      <c r="H11" s="5" t="s">
        <v>222</v>
      </c>
      <c r="I11" s="5" t="s">
        <v>114</v>
      </c>
      <c r="J11" s="5" t="s">
        <v>289</v>
      </c>
      <c r="K11" s="5" t="s">
        <v>40</v>
      </c>
      <c r="L11" s="5" t="s">
        <v>413</v>
      </c>
      <c r="M11" s="5" t="s">
        <v>43</v>
      </c>
      <c r="N11" s="5" t="s">
        <v>239</v>
      </c>
      <c r="O11" s="5" t="s">
        <v>223</v>
      </c>
      <c r="P11" s="5" t="s">
        <v>184</v>
      </c>
      <c r="Q11" s="5" t="s">
        <v>200</v>
      </c>
      <c r="R11" s="5" t="s">
        <v>44</v>
      </c>
      <c r="S11" s="5" t="s">
        <v>47</v>
      </c>
      <c r="T11" s="5" t="s">
        <v>277</v>
      </c>
      <c r="U11" s="5" t="s">
        <v>113</v>
      </c>
      <c r="V11" s="5" t="s">
        <v>118</v>
      </c>
      <c r="W11" s="5" t="s">
        <v>163</v>
      </c>
      <c r="X11" s="5" t="s">
        <v>196</v>
      </c>
      <c r="Y11" s="5" t="s">
        <v>238</v>
      </c>
      <c r="Z11" s="5" t="s">
        <v>118</v>
      </c>
      <c r="AA11" s="5" t="s">
        <v>190</v>
      </c>
      <c r="AB11" s="5" t="s">
        <v>245</v>
      </c>
      <c r="AC11" s="5" t="s">
        <v>194</v>
      </c>
      <c r="AD11" s="5" t="s">
        <v>115</v>
      </c>
      <c r="AE11" s="5" t="s">
        <v>242</v>
      </c>
      <c r="AF11" s="5" t="s">
        <v>534</v>
      </c>
      <c r="AG11" s="5" t="s">
        <v>311</v>
      </c>
      <c r="AH11" s="5" t="s">
        <v>118</v>
      </c>
    </row>
    <row r="12" spans="1:34" ht="20.100000000000001" customHeight="1" x14ac:dyDescent="0.3">
      <c r="A12" s="3" t="s">
        <v>620</v>
      </c>
      <c r="B12" s="23" t="s">
        <v>130</v>
      </c>
      <c r="C12" s="23" t="s">
        <v>171</v>
      </c>
      <c r="D12" s="23" t="s">
        <v>141</v>
      </c>
      <c r="E12" s="23" t="s">
        <v>171</v>
      </c>
      <c r="F12" s="23" t="s">
        <v>141</v>
      </c>
      <c r="G12" s="23" t="s">
        <v>136</v>
      </c>
      <c r="H12" s="23" t="s">
        <v>128</v>
      </c>
      <c r="I12" s="23" t="s">
        <v>142</v>
      </c>
      <c r="J12" s="23" t="s">
        <v>171</v>
      </c>
      <c r="K12" s="23" t="s">
        <v>137</v>
      </c>
      <c r="L12" s="23" t="s">
        <v>128</v>
      </c>
      <c r="M12" s="23" t="s">
        <v>136</v>
      </c>
      <c r="N12" s="23" t="s">
        <v>207</v>
      </c>
      <c r="O12" s="23" t="s">
        <v>136</v>
      </c>
      <c r="P12" s="23" t="s">
        <v>138</v>
      </c>
      <c r="Q12" s="23" t="s">
        <v>179</v>
      </c>
      <c r="R12" s="23" t="s">
        <v>137</v>
      </c>
      <c r="S12" s="23" t="s">
        <v>130</v>
      </c>
      <c r="T12" s="23" t="s">
        <v>147</v>
      </c>
      <c r="U12" s="23" t="s">
        <v>209</v>
      </c>
      <c r="V12" s="23" t="s">
        <v>134</v>
      </c>
      <c r="W12" s="23" t="s">
        <v>124</v>
      </c>
      <c r="X12" s="23" t="s">
        <v>146</v>
      </c>
      <c r="Y12" s="23" t="s">
        <v>171</v>
      </c>
      <c r="Z12" s="23" t="s">
        <v>207</v>
      </c>
      <c r="AA12" s="23" t="s">
        <v>137</v>
      </c>
      <c r="AB12" s="23" t="s">
        <v>211</v>
      </c>
      <c r="AC12" s="23" t="s">
        <v>131</v>
      </c>
      <c r="AD12" s="23" t="s">
        <v>131</v>
      </c>
      <c r="AE12" s="23" t="s">
        <v>207</v>
      </c>
      <c r="AF12" s="23" t="s">
        <v>137</v>
      </c>
      <c r="AG12" s="23" t="s">
        <v>146</v>
      </c>
      <c r="AH12" s="23">
        <v>0.44</v>
      </c>
    </row>
    <row r="13" spans="1:34" ht="20.100000000000001" customHeight="1" x14ac:dyDescent="0.3">
      <c r="A13" s="6" t="s">
        <v>609</v>
      </c>
      <c r="B13" s="5" t="s">
        <v>813</v>
      </c>
      <c r="C13" s="5" t="s">
        <v>515</v>
      </c>
      <c r="D13" s="5" t="s">
        <v>283</v>
      </c>
      <c r="E13" s="5" t="s">
        <v>195</v>
      </c>
      <c r="F13" s="5" t="s">
        <v>364</v>
      </c>
      <c r="G13" s="5" t="s">
        <v>103</v>
      </c>
      <c r="H13" s="5" t="s">
        <v>236</v>
      </c>
      <c r="I13" s="5" t="s">
        <v>494</v>
      </c>
      <c r="J13" s="5" t="s">
        <v>569</v>
      </c>
      <c r="K13" s="5" t="s">
        <v>189</v>
      </c>
      <c r="L13" s="5" t="s">
        <v>117</v>
      </c>
      <c r="M13" s="5" t="s">
        <v>244</v>
      </c>
      <c r="N13" s="5" t="s">
        <v>233</v>
      </c>
      <c r="O13" s="5" t="s">
        <v>245</v>
      </c>
      <c r="P13" s="5" t="s">
        <v>311</v>
      </c>
      <c r="Q13" s="5" t="s">
        <v>155</v>
      </c>
      <c r="R13" s="5" t="s">
        <v>277</v>
      </c>
      <c r="S13" s="5" t="s">
        <v>248</v>
      </c>
      <c r="T13" s="5" t="s">
        <v>244</v>
      </c>
      <c r="U13" s="5" t="s">
        <v>214</v>
      </c>
      <c r="V13" s="5" t="s">
        <v>112</v>
      </c>
      <c r="W13" s="5" t="s">
        <v>196</v>
      </c>
      <c r="X13" s="5" t="s">
        <v>108</v>
      </c>
      <c r="Y13" s="5" t="s">
        <v>200</v>
      </c>
      <c r="Z13" s="5" t="s">
        <v>109</v>
      </c>
      <c r="AA13" s="5" t="s">
        <v>186</v>
      </c>
      <c r="AB13" s="5" t="s">
        <v>76</v>
      </c>
      <c r="AC13" s="5" t="s">
        <v>233</v>
      </c>
      <c r="AD13" s="5" t="s">
        <v>118</v>
      </c>
      <c r="AE13" s="5" t="s">
        <v>709</v>
      </c>
      <c r="AF13" s="5" t="s">
        <v>248</v>
      </c>
      <c r="AG13" s="5" t="s">
        <v>232</v>
      </c>
      <c r="AH13" s="5" t="s">
        <v>116</v>
      </c>
    </row>
    <row r="14" spans="1:34" ht="20.100000000000001" customHeight="1" x14ac:dyDescent="0.3">
      <c r="A14" s="3" t="s">
        <v>615</v>
      </c>
      <c r="B14" s="23" t="s">
        <v>130</v>
      </c>
      <c r="C14" s="23" t="s">
        <v>171</v>
      </c>
      <c r="D14" s="23" t="s">
        <v>141</v>
      </c>
      <c r="E14" s="23" t="s">
        <v>147</v>
      </c>
      <c r="F14" s="23" t="s">
        <v>128</v>
      </c>
      <c r="G14" s="23" t="s">
        <v>147</v>
      </c>
      <c r="H14" s="23" t="s">
        <v>130</v>
      </c>
      <c r="I14" s="23" t="s">
        <v>137</v>
      </c>
      <c r="J14" s="23" t="s">
        <v>207</v>
      </c>
      <c r="K14" s="23" t="s">
        <v>136</v>
      </c>
      <c r="L14" s="23" t="s">
        <v>141</v>
      </c>
      <c r="M14" s="23" t="s">
        <v>146</v>
      </c>
      <c r="N14" s="23" t="s">
        <v>130</v>
      </c>
      <c r="O14" s="23" t="s">
        <v>141</v>
      </c>
      <c r="P14" s="23" t="s">
        <v>179</v>
      </c>
      <c r="Q14" s="23" t="s">
        <v>173</v>
      </c>
      <c r="R14" s="23" t="s">
        <v>134</v>
      </c>
      <c r="S14" s="23" t="s">
        <v>131</v>
      </c>
      <c r="T14" s="23" t="s">
        <v>126</v>
      </c>
      <c r="U14" s="23" t="s">
        <v>312</v>
      </c>
      <c r="V14" s="23" t="s">
        <v>129</v>
      </c>
      <c r="W14" s="23" t="s">
        <v>181</v>
      </c>
      <c r="X14" s="23" t="s">
        <v>210</v>
      </c>
      <c r="Y14" s="23" t="s">
        <v>146</v>
      </c>
      <c r="Z14" s="23" t="s">
        <v>146</v>
      </c>
      <c r="AA14" s="23" t="s">
        <v>208</v>
      </c>
      <c r="AB14" s="23" t="s">
        <v>137</v>
      </c>
      <c r="AC14" s="23" t="s">
        <v>228</v>
      </c>
      <c r="AD14" s="23" t="s">
        <v>141</v>
      </c>
      <c r="AE14" s="23" t="s">
        <v>137</v>
      </c>
      <c r="AF14" s="23" t="s">
        <v>148</v>
      </c>
      <c r="AG14" s="23" t="s">
        <v>173</v>
      </c>
      <c r="AH14" s="23" t="s">
        <v>135</v>
      </c>
    </row>
    <row r="15" spans="1:34" ht="20.100000000000001" customHeight="1" x14ac:dyDescent="0.3">
      <c r="A15" s="6" t="s">
        <v>623</v>
      </c>
      <c r="B15" s="5" t="s">
        <v>664</v>
      </c>
      <c r="C15" s="5" t="s">
        <v>289</v>
      </c>
      <c r="D15" s="5" t="s">
        <v>543</v>
      </c>
      <c r="E15" s="5" t="s">
        <v>159</v>
      </c>
      <c r="F15" s="5" t="s">
        <v>362</v>
      </c>
      <c r="G15" s="5" t="s">
        <v>242</v>
      </c>
      <c r="H15" s="5" t="s">
        <v>248</v>
      </c>
      <c r="I15" s="5" t="s">
        <v>242</v>
      </c>
      <c r="J15" s="5" t="s">
        <v>94</v>
      </c>
      <c r="K15" s="5" t="s">
        <v>297</v>
      </c>
      <c r="L15" s="5" t="s">
        <v>604</v>
      </c>
      <c r="M15" s="5" t="s">
        <v>311</v>
      </c>
      <c r="N15" s="5" t="s">
        <v>266</v>
      </c>
      <c r="O15" s="5" t="s">
        <v>198</v>
      </c>
      <c r="P15" s="5" t="s">
        <v>203</v>
      </c>
      <c r="Q15" s="5" t="s">
        <v>168</v>
      </c>
      <c r="R15" s="5" t="s">
        <v>306</v>
      </c>
      <c r="S15" s="5" t="s">
        <v>43</v>
      </c>
      <c r="T15" s="5" t="s">
        <v>85</v>
      </c>
      <c r="U15" s="5" t="s">
        <v>109</v>
      </c>
      <c r="V15" s="5" t="s">
        <v>163</v>
      </c>
      <c r="W15" s="5" t="s">
        <v>113</v>
      </c>
      <c r="X15" s="5" t="s">
        <v>107</v>
      </c>
      <c r="Y15" s="5" t="s">
        <v>277</v>
      </c>
      <c r="Z15" s="5" t="s">
        <v>221</v>
      </c>
      <c r="AA15" s="5" t="s">
        <v>58</v>
      </c>
      <c r="AB15" s="5" t="s">
        <v>203</v>
      </c>
      <c r="AC15" s="5" t="s">
        <v>286</v>
      </c>
      <c r="AD15" s="5" t="s">
        <v>115</v>
      </c>
      <c r="AE15" s="5" t="s">
        <v>352</v>
      </c>
      <c r="AF15" s="5" t="s">
        <v>272</v>
      </c>
      <c r="AG15" s="5" t="s">
        <v>200</v>
      </c>
      <c r="AH15" s="5" t="s">
        <v>116</v>
      </c>
    </row>
    <row r="16" spans="1:34" ht="20.100000000000001" customHeight="1" x14ac:dyDescent="0.3">
      <c r="A16" s="3" t="s">
        <v>624</v>
      </c>
      <c r="B16" s="23" t="s">
        <v>136</v>
      </c>
      <c r="C16" s="23" t="s">
        <v>172</v>
      </c>
      <c r="D16" s="23" t="s">
        <v>130</v>
      </c>
      <c r="E16" s="23" t="s">
        <v>130</v>
      </c>
      <c r="F16" s="23" t="s">
        <v>136</v>
      </c>
      <c r="G16" s="23" t="s">
        <v>130</v>
      </c>
      <c r="H16" s="23" t="s">
        <v>147</v>
      </c>
      <c r="I16" s="23" t="s">
        <v>141</v>
      </c>
      <c r="J16" s="23" t="s">
        <v>141</v>
      </c>
      <c r="K16" s="23" t="s">
        <v>172</v>
      </c>
      <c r="L16" s="23" t="s">
        <v>171</v>
      </c>
      <c r="M16" s="23" t="s">
        <v>207</v>
      </c>
      <c r="N16" s="23" t="s">
        <v>141</v>
      </c>
      <c r="O16" s="23" t="s">
        <v>209</v>
      </c>
      <c r="P16" s="23" t="s">
        <v>136</v>
      </c>
      <c r="Q16" s="23" t="s">
        <v>211</v>
      </c>
      <c r="R16" s="23" t="s">
        <v>138</v>
      </c>
      <c r="S16" s="23" t="s">
        <v>141</v>
      </c>
      <c r="T16" s="23" t="s">
        <v>228</v>
      </c>
      <c r="U16" s="23" t="s">
        <v>136</v>
      </c>
      <c r="V16" s="23" t="s">
        <v>173</v>
      </c>
      <c r="W16" s="23" t="s">
        <v>134</v>
      </c>
      <c r="X16" s="23" t="s">
        <v>173</v>
      </c>
      <c r="Y16" s="23" t="s">
        <v>131</v>
      </c>
      <c r="Z16" s="23" t="s">
        <v>137</v>
      </c>
      <c r="AA16" s="23" t="s">
        <v>228</v>
      </c>
      <c r="AB16" s="23" t="s">
        <v>207</v>
      </c>
      <c r="AC16" s="23" t="s">
        <v>141</v>
      </c>
      <c r="AD16" s="23" t="s">
        <v>146</v>
      </c>
      <c r="AE16" s="23" t="s">
        <v>136</v>
      </c>
      <c r="AF16" s="23" t="s">
        <v>141</v>
      </c>
      <c r="AG16" s="23" t="s">
        <v>141</v>
      </c>
      <c r="AH16" s="23" t="s">
        <v>210</v>
      </c>
    </row>
    <row r="17" spans="1:34" ht="20.100000000000001" customHeight="1" x14ac:dyDescent="0.3">
      <c r="A17" s="6" t="s">
        <v>873</v>
      </c>
      <c r="B17" s="5" t="s">
        <v>297</v>
      </c>
      <c r="C17" s="5" t="s">
        <v>249</v>
      </c>
      <c r="D17" s="5" t="s">
        <v>240</v>
      </c>
      <c r="E17" s="5" t="s">
        <v>197</v>
      </c>
      <c r="F17" s="5" t="s">
        <v>198</v>
      </c>
      <c r="G17" s="5" t="s">
        <v>110</v>
      </c>
      <c r="H17" s="5" t="s">
        <v>161</v>
      </c>
      <c r="I17" s="5" t="s">
        <v>196</v>
      </c>
      <c r="J17" s="5" t="s">
        <v>159</v>
      </c>
      <c r="K17" s="5" t="s">
        <v>59</v>
      </c>
      <c r="L17" s="5" t="s">
        <v>193</v>
      </c>
      <c r="M17" s="5" t="s">
        <v>109</v>
      </c>
      <c r="N17" s="5" t="s">
        <v>198</v>
      </c>
      <c r="O17" s="5" t="s">
        <v>221</v>
      </c>
      <c r="P17" s="5" t="s">
        <v>161</v>
      </c>
      <c r="Q17" s="5" t="s">
        <v>221</v>
      </c>
      <c r="R17" s="5" t="s">
        <v>109</v>
      </c>
      <c r="S17" s="5" t="s">
        <v>197</v>
      </c>
      <c r="T17" s="5" t="s">
        <v>115</v>
      </c>
      <c r="U17" s="5" t="s">
        <v>160</v>
      </c>
      <c r="V17" s="5" t="s">
        <v>118</v>
      </c>
      <c r="W17" s="5" t="s">
        <v>116</v>
      </c>
      <c r="X17" s="5" t="s">
        <v>116</v>
      </c>
      <c r="Y17" s="5" t="s">
        <v>196</v>
      </c>
      <c r="Z17" s="5" t="s">
        <v>109</v>
      </c>
      <c r="AA17" s="5" t="s">
        <v>219</v>
      </c>
      <c r="AB17" s="5" t="s">
        <v>214</v>
      </c>
      <c r="AC17" s="5" t="s">
        <v>59</v>
      </c>
      <c r="AD17" s="5" t="s">
        <v>108</v>
      </c>
      <c r="AE17" s="5" t="s">
        <v>110</v>
      </c>
      <c r="AF17" s="5" t="s">
        <v>43</v>
      </c>
      <c r="AG17" s="5" t="s">
        <v>160</v>
      </c>
      <c r="AH17" s="5" t="s">
        <v>116</v>
      </c>
    </row>
    <row r="18" spans="1:34" ht="20.100000000000001" customHeight="1" x14ac:dyDescent="0.3">
      <c r="A18" s="3" t="s">
        <v>874</v>
      </c>
      <c r="B18" s="23" t="s">
        <v>140</v>
      </c>
      <c r="C18" s="23">
        <v>0.03</v>
      </c>
      <c r="D18" s="23" t="s">
        <v>210</v>
      </c>
      <c r="E18" s="23" t="s">
        <v>140</v>
      </c>
      <c r="F18" s="23" t="s">
        <v>140</v>
      </c>
      <c r="G18" s="23">
        <v>0.04</v>
      </c>
      <c r="H18" s="23" t="s">
        <v>210</v>
      </c>
      <c r="I18" s="23">
        <v>0.01</v>
      </c>
      <c r="J18" s="23" t="s">
        <v>179</v>
      </c>
      <c r="K18" s="23" t="s">
        <v>140</v>
      </c>
      <c r="L18" s="23">
        <v>0.02</v>
      </c>
      <c r="M18" s="23">
        <v>0.03</v>
      </c>
      <c r="N18" s="23">
        <v>0.03</v>
      </c>
      <c r="O18" s="23" t="s">
        <v>140</v>
      </c>
      <c r="P18" s="23">
        <v>0.01</v>
      </c>
      <c r="Q18" s="23" t="s">
        <v>143</v>
      </c>
      <c r="R18" s="23">
        <v>0.03</v>
      </c>
      <c r="S18" s="23" t="s">
        <v>210</v>
      </c>
      <c r="T18" s="23">
        <v>0.02</v>
      </c>
      <c r="U18" s="23" t="s">
        <v>211</v>
      </c>
      <c r="V18" s="23" t="s">
        <v>208</v>
      </c>
      <c r="W18" s="23" t="s">
        <v>135</v>
      </c>
      <c r="X18" s="23" t="s">
        <v>135</v>
      </c>
      <c r="Y18" s="23" t="s">
        <v>136</v>
      </c>
      <c r="Z18" s="23" t="s">
        <v>146</v>
      </c>
      <c r="AA18" s="23">
        <v>0.04</v>
      </c>
      <c r="AB18" s="23" t="s">
        <v>210</v>
      </c>
      <c r="AC18" s="23">
        <v>0.02</v>
      </c>
      <c r="AD18" s="23" t="s">
        <v>211</v>
      </c>
      <c r="AE18" s="23">
        <v>0.03</v>
      </c>
      <c r="AF18" s="23">
        <v>0.03</v>
      </c>
      <c r="AG18" s="23" t="s">
        <v>143</v>
      </c>
      <c r="AH18" s="23" t="s">
        <v>143</v>
      </c>
    </row>
    <row r="19" spans="1:34" x14ac:dyDescent="0.3">
      <c r="B19" s="22">
        <f>((B8)+(B10)+(B12)+(B14)+(B16)+(B18))</f>
        <v>1</v>
      </c>
      <c r="C19" s="22">
        <f t="shared" ref="C19:AH19" si="0">((C8)+(C10)+(C12)+(C14)+(C16)+(C18))</f>
        <v>1</v>
      </c>
      <c r="D19" s="22">
        <f t="shared" si="0"/>
        <v>1</v>
      </c>
      <c r="E19" s="22">
        <f t="shared" si="0"/>
        <v>1</v>
      </c>
      <c r="F19" s="22">
        <f t="shared" si="0"/>
        <v>1</v>
      </c>
      <c r="G19" s="22">
        <f t="shared" si="0"/>
        <v>1</v>
      </c>
      <c r="H19" s="22">
        <f t="shared" si="0"/>
        <v>1</v>
      </c>
      <c r="I19" s="22">
        <f t="shared" si="0"/>
        <v>1</v>
      </c>
      <c r="J19" s="22">
        <f t="shared" si="0"/>
        <v>1</v>
      </c>
      <c r="K19" s="22">
        <f t="shared" si="0"/>
        <v>1</v>
      </c>
      <c r="L19" s="22">
        <f t="shared" si="0"/>
        <v>1</v>
      </c>
      <c r="M19" s="22">
        <f t="shared" si="0"/>
        <v>1</v>
      </c>
      <c r="N19" s="22">
        <f t="shared" si="0"/>
        <v>1</v>
      </c>
      <c r="O19" s="22">
        <f t="shared" si="0"/>
        <v>1</v>
      </c>
      <c r="P19" s="22">
        <f t="shared" si="0"/>
        <v>1</v>
      </c>
      <c r="Q19" s="22">
        <f t="shared" si="0"/>
        <v>1</v>
      </c>
      <c r="R19" s="22">
        <f t="shared" si="0"/>
        <v>1</v>
      </c>
      <c r="S19" s="22">
        <f t="shared" si="0"/>
        <v>1</v>
      </c>
      <c r="T19" s="22">
        <f t="shared" si="0"/>
        <v>1</v>
      </c>
      <c r="U19" s="22">
        <f t="shared" si="0"/>
        <v>1</v>
      </c>
      <c r="V19" s="22">
        <f t="shared" si="0"/>
        <v>0.99999999999999989</v>
      </c>
      <c r="W19" s="22">
        <f t="shared" si="0"/>
        <v>1</v>
      </c>
      <c r="X19" s="22">
        <f t="shared" si="0"/>
        <v>1</v>
      </c>
      <c r="Y19" s="22">
        <f t="shared" si="0"/>
        <v>1</v>
      </c>
      <c r="Z19" s="22">
        <f t="shared" si="0"/>
        <v>1</v>
      </c>
      <c r="AA19" s="22">
        <f t="shared" si="0"/>
        <v>1</v>
      </c>
      <c r="AB19" s="22">
        <f t="shared" si="0"/>
        <v>1</v>
      </c>
      <c r="AC19" s="22">
        <f t="shared" si="0"/>
        <v>1</v>
      </c>
      <c r="AD19" s="22">
        <f t="shared" si="0"/>
        <v>1</v>
      </c>
      <c r="AE19" s="22">
        <f t="shared" si="0"/>
        <v>1</v>
      </c>
      <c r="AF19" s="22">
        <f t="shared" si="0"/>
        <v>1</v>
      </c>
      <c r="AG19" s="22">
        <f t="shared" si="0"/>
        <v>1</v>
      </c>
      <c r="AH19" s="22">
        <f t="shared" si="0"/>
        <v>1</v>
      </c>
    </row>
  </sheetData>
  <sheetProtection algorithmName="SHA-512" hashValue="IbKKdx8sT0fZKjeNJqrDVIS7qngsF9vTUTCR/kDQOim3Ae5medpi4Em78BbeFhYAPM8LHQWHgOm/ZmeuKMuq7g==" saltValue="6tQBHGTpFP5pVi0RNKoWiw==" spinCount="100000" sheet="1" objects="1" scenarios="1"/>
  <mergeCells count="8">
    <mergeCell ref="P3:Z3"/>
    <mergeCell ref="AE3:AH3"/>
    <mergeCell ref="AA3:AD3"/>
    <mergeCell ref="A2:O2"/>
    <mergeCell ref="C3:D3"/>
    <mergeCell ref="E3:H3"/>
    <mergeCell ref="I3:K3"/>
    <mergeCell ref="L3:O3"/>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5:AH9 B18 D18:F18 H18 J18:K18 O18 Q18 S18 U18:Z18 B11:AH11 B10:W10 Y10:AH10 AB18 AD18 AG18:AH18 B13:AH17 B12:AG12"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AH19"/>
  <sheetViews>
    <sheetView showGridLines="0" workbookViewId="0"/>
  </sheetViews>
  <sheetFormatPr defaultRowHeight="14.4" x14ac:dyDescent="0.3"/>
  <cols>
    <col min="1" max="1" width="26.88671875" customWidth="1"/>
    <col min="2" max="34" width="10.6640625" customWidth="1"/>
  </cols>
  <sheetData>
    <row r="1" spans="1:34" ht="21" x14ac:dyDescent="0.4">
      <c r="A1" s="21" t="str">
        <f>HYPERLINK("#Contents!A1","Return to Contents")</f>
        <v>Return to Contents</v>
      </c>
    </row>
    <row r="2" spans="1:34" ht="44.4" customHeight="1" x14ac:dyDescent="0.35">
      <c r="A2" s="73" t="s">
        <v>901</v>
      </c>
      <c r="B2" s="74"/>
      <c r="C2" s="74"/>
      <c r="D2" s="74"/>
      <c r="E2" s="74"/>
      <c r="F2" s="74"/>
      <c r="G2" s="74"/>
      <c r="H2" s="74"/>
      <c r="I2" s="74"/>
      <c r="J2" s="74"/>
      <c r="K2" s="74"/>
      <c r="L2" s="74"/>
      <c r="M2" s="74"/>
      <c r="N2" s="74"/>
      <c r="O2" s="74"/>
    </row>
    <row r="3" spans="1:34" ht="14.4" customHeight="1" x14ac:dyDescent="0.3">
      <c r="A3" s="1"/>
      <c r="B3" s="1"/>
      <c r="C3" s="69" t="s">
        <v>252</v>
      </c>
      <c r="D3" s="71"/>
      <c r="E3" s="69" t="s">
        <v>861</v>
      </c>
      <c r="F3" s="70"/>
      <c r="G3" s="70"/>
      <c r="H3" s="71"/>
      <c r="I3" s="72" t="s">
        <v>862</v>
      </c>
      <c r="J3" s="72"/>
      <c r="K3" s="72"/>
      <c r="L3" s="72" t="s">
        <v>887</v>
      </c>
      <c r="M3" s="72"/>
      <c r="N3" s="72" t="s">
        <v>253</v>
      </c>
      <c r="O3" s="72"/>
      <c r="P3" s="69" t="s">
        <v>888</v>
      </c>
      <c r="Q3" s="70"/>
      <c r="R3" s="70"/>
      <c r="S3" s="70"/>
      <c r="T3" s="70"/>
      <c r="U3" s="70"/>
      <c r="V3" s="70"/>
      <c r="W3" s="70"/>
      <c r="X3" s="70"/>
      <c r="Y3" s="70"/>
      <c r="Z3" s="71"/>
      <c r="AA3" s="69" t="s">
        <v>889</v>
      </c>
      <c r="AB3" s="70"/>
      <c r="AC3" s="70"/>
      <c r="AD3" s="70"/>
      <c r="AE3" s="69" t="s">
        <v>890</v>
      </c>
      <c r="AF3" s="70"/>
      <c r="AG3" s="70"/>
      <c r="AH3" s="70"/>
    </row>
    <row r="4" spans="1:34" ht="50.1" customHeight="1" x14ac:dyDescent="0.3">
      <c r="A4" s="2" t="s">
        <v>0</v>
      </c>
      <c r="B4" s="2" t="s">
        <v>1</v>
      </c>
      <c r="C4" s="2" t="s">
        <v>2</v>
      </c>
      <c r="D4" s="2" t="s">
        <v>3</v>
      </c>
      <c r="E4" s="2" t="s">
        <v>4</v>
      </c>
      <c r="F4" s="2" t="s">
        <v>5</v>
      </c>
      <c r="G4" s="2" t="s">
        <v>6</v>
      </c>
      <c r="H4" s="2" t="s">
        <v>7</v>
      </c>
      <c r="I4" s="2" t="s">
        <v>8</v>
      </c>
      <c r="J4" s="2" t="s">
        <v>9</v>
      </c>
      <c r="K4" s="2" t="s">
        <v>18</v>
      </c>
      <c r="L4" s="2" t="s">
        <v>863</v>
      </c>
      <c r="M4" s="2" t="s">
        <v>864</v>
      </c>
      <c r="N4" s="2" t="s">
        <v>865</v>
      </c>
      <c r="O4" s="2" t="s">
        <v>866</v>
      </c>
      <c r="P4" s="2" t="s">
        <v>11</v>
      </c>
      <c r="Q4" s="2" t="s">
        <v>877</v>
      </c>
      <c r="R4" s="2" t="s">
        <v>15</v>
      </c>
      <c r="S4" s="2" t="s">
        <v>14</v>
      </c>
      <c r="T4" s="2" t="s">
        <v>10</v>
      </c>
      <c r="U4" s="2" t="s">
        <v>12</v>
      </c>
      <c r="V4" s="2" t="s">
        <v>18</v>
      </c>
      <c r="W4" s="2" t="s">
        <v>867</v>
      </c>
      <c r="X4" s="2" t="s">
        <v>868</v>
      </c>
      <c r="Y4" s="2" t="s">
        <v>13</v>
      </c>
      <c r="Z4" s="2" t="s">
        <v>876</v>
      </c>
      <c r="AA4" s="2" t="s">
        <v>19</v>
      </c>
      <c r="AB4" s="2" t="s">
        <v>16</v>
      </c>
      <c r="AC4" s="2" t="s">
        <v>17</v>
      </c>
      <c r="AD4" s="2" t="s">
        <v>18</v>
      </c>
      <c r="AE4" s="2" t="s">
        <v>22</v>
      </c>
      <c r="AF4" s="2" t="s">
        <v>20</v>
      </c>
      <c r="AG4" s="2" t="s">
        <v>21</v>
      </c>
      <c r="AH4" s="2" t="s">
        <v>875</v>
      </c>
    </row>
    <row r="5" spans="1:34" ht="20.100000000000001" customHeight="1" x14ac:dyDescent="0.3">
      <c r="A5" s="6" t="s">
        <v>23</v>
      </c>
      <c r="B5" s="5" t="s">
        <v>24</v>
      </c>
      <c r="C5" s="5" t="s">
        <v>25</v>
      </c>
      <c r="D5" s="5" t="s">
        <v>26</v>
      </c>
      <c r="E5" s="5" t="s">
        <v>27</v>
      </c>
      <c r="F5" s="5" t="s">
        <v>28</v>
      </c>
      <c r="G5" s="5" t="s">
        <v>29</v>
      </c>
      <c r="H5" s="5" t="s">
        <v>30</v>
      </c>
      <c r="I5" s="5" t="s">
        <v>31</v>
      </c>
      <c r="J5" s="5" t="s">
        <v>32</v>
      </c>
      <c r="K5" s="5" t="s">
        <v>33</v>
      </c>
      <c r="L5" s="5" t="s">
        <v>34</v>
      </c>
      <c r="M5" s="5" t="s">
        <v>35</v>
      </c>
      <c r="N5" s="5" t="s">
        <v>36</v>
      </c>
      <c r="O5" s="5" t="s">
        <v>37</v>
      </c>
      <c r="P5" s="5" t="s">
        <v>39</v>
      </c>
      <c r="Q5" s="5" t="s">
        <v>46</v>
      </c>
      <c r="R5" s="5" t="s">
        <v>48</v>
      </c>
      <c r="S5" s="5" t="s">
        <v>45</v>
      </c>
      <c r="T5" s="5" t="s">
        <v>38</v>
      </c>
      <c r="U5" s="5" t="s">
        <v>40</v>
      </c>
      <c r="V5" s="5" t="s">
        <v>42</v>
      </c>
      <c r="W5" s="5" t="s">
        <v>43</v>
      </c>
      <c r="X5" s="5" t="s">
        <v>44</v>
      </c>
      <c r="Y5" s="5" t="s">
        <v>41</v>
      </c>
      <c r="Z5" s="5" t="s">
        <v>47</v>
      </c>
      <c r="AA5" s="5" t="s">
        <v>56</v>
      </c>
      <c r="AB5" s="5" t="s">
        <v>53</v>
      </c>
      <c r="AC5" s="5" t="s">
        <v>54</v>
      </c>
      <c r="AD5" s="5" t="s">
        <v>55</v>
      </c>
      <c r="AE5" s="5" t="s">
        <v>60</v>
      </c>
      <c r="AF5" s="5" t="s">
        <v>57</v>
      </c>
      <c r="AG5" s="5" t="s">
        <v>58</v>
      </c>
      <c r="AH5" s="5" t="s">
        <v>59</v>
      </c>
    </row>
    <row r="6" spans="1:34" ht="20.100000000000001" customHeight="1" x14ac:dyDescent="0.3">
      <c r="A6" s="3" t="s">
        <v>61</v>
      </c>
      <c r="B6" s="4" t="s">
        <v>254</v>
      </c>
      <c r="C6" s="4" t="s">
        <v>63</v>
      </c>
      <c r="D6" s="4" t="s">
        <v>64</v>
      </c>
      <c r="E6" s="4" t="s">
        <v>256</v>
      </c>
      <c r="F6" s="4" t="s">
        <v>66</v>
      </c>
      <c r="G6" s="4" t="s">
        <v>67</v>
      </c>
      <c r="H6" s="4" t="s">
        <v>68</v>
      </c>
      <c r="I6" s="4" t="s">
        <v>260</v>
      </c>
      <c r="J6" s="4" t="s">
        <v>70</v>
      </c>
      <c r="K6" s="4" t="s">
        <v>71</v>
      </c>
      <c r="L6" s="4" t="s">
        <v>854</v>
      </c>
      <c r="M6" s="4" t="s">
        <v>73</v>
      </c>
      <c r="N6" s="4" t="s">
        <v>263</v>
      </c>
      <c r="O6" s="4" t="s">
        <v>75</v>
      </c>
      <c r="P6" s="4" t="s">
        <v>77</v>
      </c>
      <c r="Q6" s="4" t="s">
        <v>319</v>
      </c>
      <c r="R6" s="4" t="s">
        <v>86</v>
      </c>
      <c r="S6" s="4" t="s">
        <v>83</v>
      </c>
      <c r="T6" s="4" t="s">
        <v>515</v>
      </c>
      <c r="U6" s="4" t="s">
        <v>244</v>
      </c>
      <c r="V6" s="4" t="s">
        <v>42</v>
      </c>
      <c r="W6" s="4" t="s">
        <v>151</v>
      </c>
      <c r="X6" s="4" t="s">
        <v>82</v>
      </c>
      <c r="Y6" s="4" t="s">
        <v>217</v>
      </c>
      <c r="Z6" s="4" t="s">
        <v>85</v>
      </c>
      <c r="AA6" s="4" t="s">
        <v>421</v>
      </c>
      <c r="AB6" s="4" t="s">
        <v>323</v>
      </c>
      <c r="AC6" s="4" t="s">
        <v>90</v>
      </c>
      <c r="AD6" s="4" t="s">
        <v>91</v>
      </c>
      <c r="AE6" s="4" t="s">
        <v>96</v>
      </c>
      <c r="AF6" s="4" t="s">
        <v>93</v>
      </c>
      <c r="AG6" s="4" t="s">
        <v>94</v>
      </c>
      <c r="AH6" s="4" t="s">
        <v>95</v>
      </c>
    </row>
    <row r="7" spans="1:34" ht="20.100000000000001" customHeight="1" x14ac:dyDescent="0.3">
      <c r="A7" s="6" t="s">
        <v>599</v>
      </c>
      <c r="B7" s="5" t="s">
        <v>855</v>
      </c>
      <c r="C7" s="5" t="s">
        <v>104</v>
      </c>
      <c r="D7" s="5" t="s">
        <v>537</v>
      </c>
      <c r="E7" s="5" t="s">
        <v>43</v>
      </c>
      <c r="F7" s="5" t="s">
        <v>639</v>
      </c>
      <c r="G7" s="5" t="s">
        <v>402</v>
      </c>
      <c r="H7" s="5" t="s">
        <v>504</v>
      </c>
      <c r="I7" s="5" t="s">
        <v>149</v>
      </c>
      <c r="J7" s="5" t="s">
        <v>256</v>
      </c>
      <c r="K7" s="5" t="s">
        <v>106</v>
      </c>
      <c r="L7" s="5" t="s">
        <v>478</v>
      </c>
      <c r="M7" s="5" t="s">
        <v>185</v>
      </c>
      <c r="N7" s="5" t="s">
        <v>365</v>
      </c>
      <c r="O7" s="5" t="s">
        <v>103</v>
      </c>
      <c r="P7" s="5" t="s">
        <v>201</v>
      </c>
      <c r="Q7" s="5" t="s">
        <v>736</v>
      </c>
      <c r="R7" s="5" t="s">
        <v>163</v>
      </c>
      <c r="S7" s="5" t="s">
        <v>291</v>
      </c>
      <c r="T7" s="5" t="s">
        <v>245</v>
      </c>
      <c r="U7" s="5" t="s">
        <v>201</v>
      </c>
      <c r="V7" s="5" t="s">
        <v>115</v>
      </c>
      <c r="W7" s="5" t="s">
        <v>201</v>
      </c>
      <c r="X7" s="5" t="s">
        <v>113</v>
      </c>
      <c r="Y7" s="5" t="s">
        <v>202</v>
      </c>
      <c r="Z7" s="5" t="s">
        <v>118</v>
      </c>
      <c r="AA7" s="5" t="s">
        <v>166</v>
      </c>
      <c r="AB7" s="5" t="s">
        <v>51</v>
      </c>
      <c r="AC7" s="5" t="s">
        <v>357</v>
      </c>
      <c r="AD7" s="5" t="s">
        <v>118</v>
      </c>
      <c r="AE7" s="5" t="s">
        <v>568</v>
      </c>
      <c r="AF7" s="5" t="s">
        <v>304</v>
      </c>
      <c r="AG7" s="5" t="s">
        <v>245</v>
      </c>
      <c r="AH7" s="5" t="s">
        <v>160</v>
      </c>
    </row>
    <row r="8" spans="1:34" ht="20.100000000000001" customHeight="1" x14ac:dyDescent="0.3">
      <c r="A8" s="3" t="s">
        <v>607</v>
      </c>
      <c r="B8" s="23" t="s">
        <v>170</v>
      </c>
      <c r="C8" s="23" t="s">
        <v>124</v>
      </c>
      <c r="D8" s="23" t="s">
        <v>131</v>
      </c>
      <c r="E8" s="23" t="s">
        <v>171</v>
      </c>
      <c r="F8" s="23" t="s">
        <v>124</v>
      </c>
      <c r="G8" s="23" t="s">
        <v>170</v>
      </c>
      <c r="H8" s="23" t="s">
        <v>137</v>
      </c>
      <c r="I8" s="23" t="s">
        <v>138</v>
      </c>
      <c r="J8" s="23" t="s">
        <v>170</v>
      </c>
      <c r="K8" s="23" t="s">
        <v>228</v>
      </c>
      <c r="L8" s="23" t="s">
        <v>173</v>
      </c>
      <c r="M8" s="23" t="s">
        <v>243</v>
      </c>
      <c r="N8" s="23" t="s">
        <v>131</v>
      </c>
      <c r="O8" s="23" t="s">
        <v>174</v>
      </c>
      <c r="P8" s="23" t="s">
        <v>210</v>
      </c>
      <c r="Q8" s="23" t="s">
        <v>440</v>
      </c>
      <c r="R8" s="23" t="s">
        <v>140</v>
      </c>
      <c r="S8" s="23" t="s">
        <v>174</v>
      </c>
      <c r="T8" s="23" t="s">
        <v>131</v>
      </c>
      <c r="U8" s="23" t="s">
        <v>131</v>
      </c>
      <c r="V8" s="23" t="s">
        <v>142</v>
      </c>
      <c r="W8" s="23" t="s">
        <v>138</v>
      </c>
      <c r="X8" s="23" t="s">
        <v>140</v>
      </c>
      <c r="Y8" s="23" t="s">
        <v>172</v>
      </c>
      <c r="Z8" s="23" t="s">
        <v>207</v>
      </c>
      <c r="AA8" s="23" t="s">
        <v>179</v>
      </c>
      <c r="AB8" s="23" t="s">
        <v>133</v>
      </c>
      <c r="AC8" s="23" t="s">
        <v>124</v>
      </c>
      <c r="AD8" s="23" t="s">
        <v>130</v>
      </c>
      <c r="AE8" s="23" t="s">
        <v>127</v>
      </c>
      <c r="AF8" s="23" t="s">
        <v>211</v>
      </c>
      <c r="AG8" s="23" t="s">
        <v>313</v>
      </c>
      <c r="AH8" s="23" t="s">
        <v>126</v>
      </c>
    </row>
    <row r="9" spans="1:34" ht="20.100000000000001" customHeight="1" x14ac:dyDescent="0.3">
      <c r="A9" s="6" t="s">
        <v>621</v>
      </c>
      <c r="B9" s="5" t="s">
        <v>518</v>
      </c>
      <c r="C9" s="5" t="s">
        <v>696</v>
      </c>
      <c r="D9" s="5" t="s">
        <v>602</v>
      </c>
      <c r="E9" s="5" t="s">
        <v>55</v>
      </c>
      <c r="F9" s="5" t="s">
        <v>499</v>
      </c>
      <c r="G9" s="5" t="s">
        <v>117</v>
      </c>
      <c r="H9" s="5" t="s">
        <v>504</v>
      </c>
      <c r="I9" s="5" t="s">
        <v>301</v>
      </c>
      <c r="J9" s="5" t="s">
        <v>351</v>
      </c>
      <c r="K9" s="5" t="s">
        <v>365</v>
      </c>
      <c r="L9" s="5" t="s">
        <v>149</v>
      </c>
      <c r="M9" s="5" t="s">
        <v>122</v>
      </c>
      <c r="N9" s="5" t="s">
        <v>292</v>
      </c>
      <c r="O9" s="5" t="s">
        <v>249</v>
      </c>
      <c r="P9" s="5" t="s">
        <v>544</v>
      </c>
      <c r="Q9" s="5" t="s">
        <v>240</v>
      </c>
      <c r="R9" s="5" t="s">
        <v>82</v>
      </c>
      <c r="S9" s="5" t="s">
        <v>163</v>
      </c>
      <c r="T9" s="5" t="s">
        <v>202</v>
      </c>
      <c r="U9" s="5" t="s">
        <v>108</v>
      </c>
      <c r="V9" s="5" t="s">
        <v>197</v>
      </c>
      <c r="W9" s="5" t="s">
        <v>108</v>
      </c>
      <c r="X9" s="5" t="s">
        <v>151</v>
      </c>
      <c r="Y9" s="5" t="s">
        <v>201</v>
      </c>
      <c r="Z9" s="5" t="s">
        <v>221</v>
      </c>
      <c r="AA9" s="5" t="s">
        <v>702</v>
      </c>
      <c r="AB9" s="5" t="s">
        <v>304</v>
      </c>
      <c r="AC9" s="5" t="s">
        <v>239</v>
      </c>
      <c r="AD9" s="5" t="s">
        <v>115</v>
      </c>
      <c r="AE9" s="5" t="s">
        <v>297</v>
      </c>
      <c r="AF9" s="5" t="s">
        <v>737</v>
      </c>
      <c r="AG9" s="5" t="s">
        <v>95</v>
      </c>
      <c r="AH9" s="5" t="s">
        <v>108</v>
      </c>
    </row>
    <row r="10" spans="1:34" ht="20.100000000000001" customHeight="1" x14ac:dyDescent="0.3">
      <c r="A10" s="3" t="s">
        <v>622</v>
      </c>
      <c r="B10" s="23" t="s">
        <v>173</v>
      </c>
      <c r="C10" s="23" t="s">
        <v>146</v>
      </c>
      <c r="D10" s="23" t="s">
        <v>137</v>
      </c>
      <c r="E10" s="23" t="s">
        <v>138</v>
      </c>
      <c r="F10" s="23" t="s">
        <v>130</v>
      </c>
      <c r="G10" s="23" t="s">
        <v>137</v>
      </c>
      <c r="H10" s="23" t="s">
        <v>137</v>
      </c>
      <c r="I10" s="23" t="s">
        <v>141</v>
      </c>
      <c r="J10" s="23" t="s">
        <v>124</v>
      </c>
      <c r="K10" s="23" t="s">
        <v>170</v>
      </c>
      <c r="L10" s="23" t="s">
        <v>146</v>
      </c>
      <c r="M10" s="23" t="s">
        <v>137</v>
      </c>
      <c r="N10" s="23" t="s">
        <v>138</v>
      </c>
      <c r="O10" s="23" t="s">
        <v>141</v>
      </c>
      <c r="P10" s="23" t="s">
        <v>337</v>
      </c>
      <c r="Q10" s="23" t="s">
        <v>179</v>
      </c>
      <c r="R10" s="23" t="s">
        <v>288</v>
      </c>
      <c r="S10" s="23" t="s">
        <v>179</v>
      </c>
      <c r="T10" s="23" t="s">
        <v>209</v>
      </c>
      <c r="U10" s="23" t="s">
        <v>140</v>
      </c>
      <c r="V10" s="23" t="s">
        <v>142</v>
      </c>
      <c r="W10" s="23" t="s">
        <v>143</v>
      </c>
      <c r="X10" s="23" t="s">
        <v>337</v>
      </c>
      <c r="Y10" s="23" t="s">
        <v>207</v>
      </c>
      <c r="Z10" s="23" t="s">
        <v>131</v>
      </c>
      <c r="AA10" s="23" t="s">
        <v>181</v>
      </c>
      <c r="AB10" s="23" t="s">
        <v>148</v>
      </c>
      <c r="AC10" s="23" t="s">
        <v>147</v>
      </c>
      <c r="AD10" s="23" t="s">
        <v>173</v>
      </c>
      <c r="AE10" s="23" t="s">
        <v>211</v>
      </c>
      <c r="AF10" s="23" t="s">
        <v>175</v>
      </c>
      <c r="AG10" s="23" t="s">
        <v>148</v>
      </c>
      <c r="AH10" s="23" t="s">
        <v>209</v>
      </c>
    </row>
    <row r="11" spans="1:34" ht="20.100000000000001" customHeight="1" x14ac:dyDescent="0.3">
      <c r="A11" s="6" t="s">
        <v>623</v>
      </c>
      <c r="B11" s="5" t="s">
        <v>549</v>
      </c>
      <c r="C11" s="5" t="s">
        <v>212</v>
      </c>
      <c r="D11" s="5" t="s">
        <v>502</v>
      </c>
      <c r="E11" s="5" t="s">
        <v>198</v>
      </c>
      <c r="F11" s="5" t="s">
        <v>278</v>
      </c>
      <c r="G11" s="5" t="s">
        <v>566</v>
      </c>
      <c r="H11" s="5" t="s">
        <v>303</v>
      </c>
      <c r="I11" s="5" t="s">
        <v>169</v>
      </c>
      <c r="J11" s="5" t="s">
        <v>429</v>
      </c>
      <c r="K11" s="5" t="s">
        <v>266</v>
      </c>
      <c r="L11" s="5" t="s">
        <v>351</v>
      </c>
      <c r="M11" s="5" t="s">
        <v>232</v>
      </c>
      <c r="N11" s="5" t="s">
        <v>82</v>
      </c>
      <c r="O11" s="5" t="s">
        <v>226</v>
      </c>
      <c r="P11" s="5" t="s">
        <v>213</v>
      </c>
      <c r="Q11" s="5" t="s">
        <v>42</v>
      </c>
      <c r="R11" s="5" t="s">
        <v>266</v>
      </c>
      <c r="S11" s="5" t="s">
        <v>47</v>
      </c>
      <c r="T11" s="5" t="s">
        <v>199</v>
      </c>
      <c r="U11" s="5" t="s">
        <v>111</v>
      </c>
      <c r="V11" s="5" t="s">
        <v>163</v>
      </c>
      <c r="W11" s="5" t="s">
        <v>115</v>
      </c>
      <c r="X11" s="5" t="s">
        <v>214</v>
      </c>
      <c r="Y11" s="5" t="s">
        <v>240</v>
      </c>
      <c r="Z11" s="5" t="s">
        <v>197</v>
      </c>
      <c r="AA11" s="5" t="s">
        <v>522</v>
      </c>
      <c r="AB11" s="5" t="s">
        <v>153</v>
      </c>
      <c r="AC11" s="5" t="s">
        <v>220</v>
      </c>
      <c r="AD11" s="5" t="s">
        <v>197</v>
      </c>
      <c r="AE11" s="5" t="s">
        <v>386</v>
      </c>
      <c r="AF11" s="5" t="s">
        <v>187</v>
      </c>
      <c r="AG11" s="5" t="s">
        <v>214</v>
      </c>
      <c r="AH11" s="5" t="s">
        <v>116</v>
      </c>
    </row>
    <row r="12" spans="1:34" ht="20.100000000000001" customHeight="1" x14ac:dyDescent="0.3">
      <c r="A12" s="3" t="s">
        <v>624</v>
      </c>
      <c r="B12" s="23" t="s">
        <v>130</v>
      </c>
      <c r="C12" s="23" t="s">
        <v>141</v>
      </c>
      <c r="D12" s="23" t="s">
        <v>228</v>
      </c>
      <c r="E12" s="23" t="s">
        <v>134</v>
      </c>
      <c r="F12" s="23" t="s">
        <v>171</v>
      </c>
      <c r="G12" s="23" t="s">
        <v>128</v>
      </c>
      <c r="H12" s="23" t="s">
        <v>136</v>
      </c>
      <c r="I12" s="23" t="s">
        <v>228</v>
      </c>
      <c r="J12" s="23" t="s">
        <v>141</v>
      </c>
      <c r="K12" s="23" t="s">
        <v>130</v>
      </c>
      <c r="L12" s="23" t="s">
        <v>146</v>
      </c>
      <c r="M12" s="23" t="s">
        <v>142</v>
      </c>
      <c r="N12" s="23" t="s">
        <v>141</v>
      </c>
      <c r="O12" s="23" t="s">
        <v>147</v>
      </c>
      <c r="P12" s="23" t="s">
        <v>136</v>
      </c>
      <c r="Q12" s="23" t="s">
        <v>208</v>
      </c>
      <c r="R12" s="23" t="s">
        <v>123</v>
      </c>
      <c r="S12" s="23" t="s">
        <v>171</v>
      </c>
      <c r="T12" s="23" t="s">
        <v>137</v>
      </c>
      <c r="U12" s="23" t="s">
        <v>124</v>
      </c>
      <c r="V12" s="23" t="s">
        <v>146</v>
      </c>
      <c r="W12" s="23" t="s">
        <v>147</v>
      </c>
      <c r="X12" s="23" t="s">
        <v>131</v>
      </c>
      <c r="Y12" s="23" t="s">
        <v>128</v>
      </c>
      <c r="Z12" s="23" t="s">
        <v>171</v>
      </c>
      <c r="AA12" s="23" t="s">
        <v>128</v>
      </c>
      <c r="AB12" s="23" t="s">
        <v>136</v>
      </c>
      <c r="AC12" s="23" t="s">
        <v>172</v>
      </c>
      <c r="AD12" s="23" t="s">
        <v>170</v>
      </c>
      <c r="AE12" s="23" t="s">
        <v>171</v>
      </c>
      <c r="AF12" s="23" t="s">
        <v>130</v>
      </c>
      <c r="AG12" s="23" t="s">
        <v>172</v>
      </c>
      <c r="AH12" s="23" t="s">
        <v>210</v>
      </c>
    </row>
    <row r="13" spans="1:34" ht="20.100000000000001" customHeight="1" x14ac:dyDescent="0.3">
      <c r="A13" s="6" t="s">
        <v>616</v>
      </c>
      <c r="B13" s="5" t="s">
        <v>856</v>
      </c>
      <c r="C13" s="5" t="s">
        <v>695</v>
      </c>
      <c r="D13" s="5" t="s">
        <v>225</v>
      </c>
      <c r="E13" s="5" t="s">
        <v>47</v>
      </c>
      <c r="F13" s="5" t="s">
        <v>155</v>
      </c>
      <c r="G13" s="5" t="s">
        <v>276</v>
      </c>
      <c r="H13" s="5" t="s">
        <v>194</v>
      </c>
      <c r="I13" s="5" t="s">
        <v>276</v>
      </c>
      <c r="J13" s="5" t="s">
        <v>321</v>
      </c>
      <c r="K13" s="5" t="s">
        <v>504</v>
      </c>
      <c r="L13" s="5" t="s">
        <v>745</v>
      </c>
      <c r="M13" s="5" t="s">
        <v>226</v>
      </c>
      <c r="N13" s="5" t="s">
        <v>303</v>
      </c>
      <c r="O13" s="5" t="s">
        <v>281</v>
      </c>
      <c r="P13" s="5" t="s">
        <v>231</v>
      </c>
      <c r="Q13" s="5" t="s">
        <v>240</v>
      </c>
      <c r="R13" s="5" t="s">
        <v>121</v>
      </c>
      <c r="S13" s="5" t="s">
        <v>223</v>
      </c>
      <c r="T13" s="5" t="s">
        <v>287</v>
      </c>
      <c r="U13" s="5" t="s">
        <v>118</v>
      </c>
      <c r="V13" s="5" t="s">
        <v>109</v>
      </c>
      <c r="W13" s="5" t="s">
        <v>163</v>
      </c>
      <c r="X13" s="5" t="s">
        <v>107</v>
      </c>
      <c r="Y13" s="5" t="s">
        <v>112</v>
      </c>
      <c r="Z13" s="5" t="s">
        <v>113</v>
      </c>
      <c r="AA13" s="5" t="s">
        <v>405</v>
      </c>
      <c r="AB13" s="5" t="s">
        <v>245</v>
      </c>
      <c r="AC13" s="5" t="s">
        <v>191</v>
      </c>
      <c r="AD13" s="5" t="s">
        <v>118</v>
      </c>
      <c r="AE13" s="5" t="s">
        <v>302</v>
      </c>
      <c r="AF13" s="5" t="s">
        <v>358</v>
      </c>
      <c r="AG13" s="5" t="s">
        <v>91</v>
      </c>
      <c r="AH13" s="5" t="s">
        <v>115</v>
      </c>
    </row>
    <row r="14" spans="1:34" ht="20.100000000000001" customHeight="1" x14ac:dyDescent="0.3">
      <c r="A14" s="3" t="s">
        <v>620</v>
      </c>
      <c r="B14" s="23" t="s">
        <v>130</v>
      </c>
      <c r="C14" s="23" t="s">
        <v>228</v>
      </c>
      <c r="D14" s="23" t="s">
        <v>141</v>
      </c>
      <c r="E14" s="23" t="s">
        <v>146</v>
      </c>
      <c r="F14" s="23" t="s">
        <v>130</v>
      </c>
      <c r="G14" s="23" t="s">
        <v>172</v>
      </c>
      <c r="H14" s="23" t="s">
        <v>131</v>
      </c>
      <c r="I14" s="23" t="s">
        <v>147</v>
      </c>
      <c r="J14" s="23" t="s">
        <v>171</v>
      </c>
      <c r="K14" s="23" t="s">
        <v>131</v>
      </c>
      <c r="L14" s="23" t="s">
        <v>128</v>
      </c>
      <c r="M14" s="23" t="s">
        <v>172</v>
      </c>
      <c r="N14" s="23" t="s">
        <v>172</v>
      </c>
      <c r="O14" s="23" t="s">
        <v>172</v>
      </c>
      <c r="P14" s="23" t="s">
        <v>123</v>
      </c>
      <c r="Q14" s="23" t="s">
        <v>179</v>
      </c>
      <c r="R14" s="23" t="s">
        <v>173</v>
      </c>
      <c r="S14" s="23" t="s">
        <v>130</v>
      </c>
      <c r="T14" s="23" t="s">
        <v>172</v>
      </c>
      <c r="U14" s="23" t="s">
        <v>209</v>
      </c>
      <c r="V14" s="23" t="s">
        <v>136</v>
      </c>
      <c r="W14" s="23" t="s">
        <v>124</v>
      </c>
      <c r="X14" s="23" t="s">
        <v>173</v>
      </c>
      <c r="Y14" s="23" t="s">
        <v>141</v>
      </c>
      <c r="Z14" s="23" t="s">
        <v>134</v>
      </c>
      <c r="AA14" s="23" t="s">
        <v>137</v>
      </c>
      <c r="AB14" s="23" t="s">
        <v>211</v>
      </c>
      <c r="AC14" s="23" t="s">
        <v>137</v>
      </c>
      <c r="AD14" s="23" t="s">
        <v>130</v>
      </c>
      <c r="AE14" s="23" t="s">
        <v>142</v>
      </c>
      <c r="AF14" s="23" t="s">
        <v>137</v>
      </c>
      <c r="AG14" s="23" t="s">
        <v>130</v>
      </c>
      <c r="AH14" s="23" t="s">
        <v>348</v>
      </c>
    </row>
    <row r="15" spans="1:34" ht="20.100000000000001" customHeight="1" x14ac:dyDescent="0.3">
      <c r="A15" s="6" t="s">
        <v>609</v>
      </c>
      <c r="B15" s="5" t="s">
        <v>605</v>
      </c>
      <c r="C15" s="5" t="s">
        <v>641</v>
      </c>
      <c r="D15" s="5" t="s">
        <v>494</v>
      </c>
      <c r="E15" s="5" t="s">
        <v>247</v>
      </c>
      <c r="F15" s="5" t="s">
        <v>169</v>
      </c>
      <c r="G15" s="5" t="s">
        <v>103</v>
      </c>
      <c r="H15" s="5" t="s">
        <v>55</v>
      </c>
      <c r="I15" s="5" t="s">
        <v>512</v>
      </c>
      <c r="J15" s="5" t="s">
        <v>513</v>
      </c>
      <c r="K15" s="5" t="s">
        <v>286</v>
      </c>
      <c r="L15" s="5" t="s">
        <v>231</v>
      </c>
      <c r="M15" s="5" t="s">
        <v>304</v>
      </c>
      <c r="N15" s="5" t="s">
        <v>234</v>
      </c>
      <c r="O15" s="5" t="s">
        <v>295</v>
      </c>
      <c r="P15" s="5" t="s">
        <v>109</v>
      </c>
      <c r="Q15" s="5" t="s">
        <v>218</v>
      </c>
      <c r="R15" s="5" t="s">
        <v>110</v>
      </c>
      <c r="S15" s="5" t="s">
        <v>248</v>
      </c>
      <c r="T15" s="5" t="s">
        <v>244</v>
      </c>
      <c r="U15" s="5" t="s">
        <v>214</v>
      </c>
      <c r="V15" s="5" t="s">
        <v>107</v>
      </c>
      <c r="W15" s="5" t="s">
        <v>59</v>
      </c>
      <c r="X15" s="5" t="s">
        <v>118</v>
      </c>
      <c r="Y15" s="5" t="s">
        <v>195</v>
      </c>
      <c r="Z15" s="5" t="s">
        <v>197</v>
      </c>
      <c r="AA15" s="5" t="s">
        <v>80</v>
      </c>
      <c r="AB15" s="5" t="s">
        <v>386</v>
      </c>
      <c r="AC15" s="5" t="s">
        <v>194</v>
      </c>
      <c r="AD15" s="5" t="s">
        <v>113</v>
      </c>
      <c r="AE15" s="5" t="s">
        <v>550</v>
      </c>
      <c r="AF15" s="5" t="s">
        <v>151</v>
      </c>
      <c r="AG15" s="5" t="s">
        <v>151</v>
      </c>
      <c r="AH15" s="5" t="s">
        <v>116</v>
      </c>
    </row>
    <row r="16" spans="1:34" ht="20.100000000000001" customHeight="1" x14ac:dyDescent="0.3">
      <c r="A16" s="3" t="s">
        <v>615</v>
      </c>
      <c r="B16" s="23" t="s">
        <v>130</v>
      </c>
      <c r="C16" s="23" t="s">
        <v>136</v>
      </c>
      <c r="D16" s="23" t="s">
        <v>171</v>
      </c>
      <c r="E16" s="23" t="s">
        <v>137</v>
      </c>
      <c r="F16" s="23" t="s">
        <v>146</v>
      </c>
      <c r="G16" s="23" t="s">
        <v>147</v>
      </c>
      <c r="H16" s="23" t="s">
        <v>147</v>
      </c>
      <c r="I16" s="23" t="s">
        <v>173</v>
      </c>
      <c r="J16" s="23" t="s">
        <v>147</v>
      </c>
      <c r="K16" s="23" t="s">
        <v>136</v>
      </c>
      <c r="L16" s="23" t="s">
        <v>136</v>
      </c>
      <c r="M16" s="23" t="s">
        <v>146</v>
      </c>
      <c r="N16" s="23" t="s">
        <v>130</v>
      </c>
      <c r="O16" s="23" t="s">
        <v>146</v>
      </c>
      <c r="P16" s="23" t="s">
        <v>143</v>
      </c>
      <c r="Q16" s="23" t="s">
        <v>137</v>
      </c>
      <c r="R16" s="23" t="s">
        <v>207</v>
      </c>
      <c r="S16" s="23" t="s">
        <v>131</v>
      </c>
      <c r="T16" s="23" t="s">
        <v>124</v>
      </c>
      <c r="U16" s="23" t="s">
        <v>127</v>
      </c>
      <c r="V16" s="23" t="s">
        <v>312</v>
      </c>
      <c r="W16" s="23" t="s">
        <v>174</v>
      </c>
      <c r="X16" s="23" t="s">
        <v>211</v>
      </c>
      <c r="Y16" s="23" t="s">
        <v>124</v>
      </c>
      <c r="Z16" s="23" t="s">
        <v>171</v>
      </c>
      <c r="AA16" s="23" t="s">
        <v>211</v>
      </c>
      <c r="AB16" s="23" t="s">
        <v>170</v>
      </c>
      <c r="AC16" s="23" t="s">
        <v>131</v>
      </c>
      <c r="AD16" s="23" t="s">
        <v>136</v>
      </c>
      <c r="AE16" s="23" t="s">
        <v>170</v>
      </c>
      <c r="AF16" s="23" t="s">
        <v>179</v>
      </c>
      <c r="AG16" s="23" t="s">
        <v>138</v>
      </c>
      <c r="AH16" s="23" t="s">
        <v>140</v>
      </c>
    </row>
    <row r="17" spans="1:34" ht="20.100000000000001" customHeight="1" x14ac:dyDescent="0.3">
      <c r="A17" s="6" t="s">
        <v>873</v>
      </c>
      <c r="B17" s="5" t="s">
        <v>572</v>
      </c>
      <c r="C17" s="5" t="s">
        <v>503</v>
      </c>
      <c r="D17" s="5" t="s">
        <v>304</v>
      </c>
      <c r="E17" s="5" t="s">
        <v>161</v>
      </c>
      <c r="F17" s="5" t="s">
        <v>100</v>
      </c>
      <c r="G17" s="5" t="s">
        <v>248</v>
      </c>
      <c r="H17" s="5" t="s">
        <v>195</v>
      </c>
      <c r="I17" s="5" t="s">
        <v>298</v>
      </c>
      <c r="J17" s="5" t="s">
        <v>303</v>
      </c>
      <c r="K17" s="5" t="s">
        <v>85</v>
      </c>
      <c r="L17" s="5" t="s">
        <v>246</v>
      </c>
      <c r="M17" s="5" t="s">
        <v>196</v>
      </c>
      <c r="N17" s="5" t="s">
        <v>151</v>
      </c>
      <c r="O17" s="5" t="s">
        <v>200</v>
      </c>
      <c r="P17" s="5" t="s">
        <v>43</v>
      </c>
      <c r="Q17" s="5" t="s">
        <v>287</v>
      </c>
      <c r="R17" s="5" t="s">
        <v>200</v>
      </c>
      <c r="S17" s="5" t="s">
        <v>198</v>
      </c>
      <c r="T17" s="5" t="s">
        <v>107</v>
      </c>
      <c r="U17" s="5" t="s">
        <v>118</v>
      </c>
      <c r="V17" s="5" t="s">
        <v>118</v>
      </c>
      <c r="W17" s="5" t="s">
        <v>116</v>
      </c>
      <c r="X17" s="5" t="s">
        <v>108</v>
      </c>
      <c r="Y17" s="5" t="s">
        <v>107</v>
      </c>
      <c r="Z17" s="5" t="s">
        <v>95</v>
      </c>
      <c r="AA17" s="5" t="s">
        <v>82</v>
      </c>
      <c r="AB17" s="5" t="s">
        <v>199</v>
      </c>
      <c r="AC17" s="5" t="s">
        <v>287</v>
      </c>
      <c r="AD17" s="5" t="s">
        <v>160</v>
      </c>
      <c r="AE17" s="5" t="s">
        <v>297</v>
      </c>
      <c r="AF17" s="5" t="s">
        <v>266</v>
      </c>
      <c r="AG17" s="5" t="s">
        <v>163</v>
      </c>
      <c r="AH17" s="5" t="s">
        <v>108</v>
      </c>
    </row>
    <row r="18" spans="1:34" ht="20.100000000000001" customHeight="1" x14ac:dyDescent="0.3">
      <c r="A18" s="3" t="s">
        <v>874</v>
      </c>
      <c r="B18" s="23" t="s">
        <v>209</v>
      </c>
      <c r="C18" s="23" t="s">
        <v>134</v>
      </c>
      <c r="D18" s="23" t="s">
        <v>211</v>
      </c>
      <c r="E18" s="23" t="s">
        <v>211</v>
      </c>
      <c r="F18" s="23" t="s">
        <v>209</v>
      </c>
      <c r="G18" s="23">
        <v>0.08</v>
      </c>
      <c r="H18" s="23" t="s">
        <v>148</v>
      </c>
      <c r="I18" s="23">
        <v>7.0000000000000007E-2</v>
      </c>
      <c r="J18" s="23" t="s">
        <v>209</v>
      </c>
      <c r="K18" s="23">
        <v>0.06</v>
      </c>
      <c r="L18" s="23" t="s">
        <v>209</v>
      </c>
      <c r="M18" s="23" t="s">
        <v>148</v>
      </c>
      <c r="N18" s="23" t="s">
        <v>209</v>
      </c>
      <c r="O18" s="23" t="s">
        <v>209</v>
      </c>
      <c r="P18" s="23" t="s">
        <v>148</v>
      </c>
      <c r="Q18" s="23" t="s">
        <v>179</v>
      </c>
      <c r="R18" s="23">
        <v>7.0000000000000007E-2</v>
      </c>
      <c r="S18" s="23">
        <v>7.0000000000000007E-2</v>
      </c>
      <c r="T18" s="23">
        <v>0.1</v>
      </c>
      <c r="U18" s="23">
        <v>0.06</v>
      </c>
      <c r="V18" s="23">
        <v>0.09</v>
      </c>
      <c r="W18" s="23" t="s">
        <v>143</v>
      </c>
      <c r="X18" s="23" t="s">
        <v>143</v>
      </c>
      <c r="Y18" s="23" t="s">
        <v>130</v>
      </c>
      <c r="Z18" s="23">
        <v>0.25</v>
      </c>
      <c r="AA18" s="23" t="s">
        <v>134</v>
      </c>
      <c r="AB18" s="23">
        <v>0.06</v>
      </c>
      <c r="AC18" s="23" t="s">
        <v>211</v>
      </c>
      <c r="AD18" s="23" t="s">
        <v>134</v>
      </c>
      <c r="AE18" s="23">
        <v>0.06</v>
      </c>
      <c r="AF18" s="23">
        <v>0.09</v>
      </c>
      <c r="AG18" s="23" t="s">
        <v>209</v>
      </c>
      <c r="AH18" s="23" t="s">
        <v>209</v>
      </c>
    </row>
    <row r="19" spans="1:34" x14ac:dyDescent="0.3">
      <c r="B19" s="22">
        <f>((B8)+(B10)+(B12)+(B14)+(B16)+(B18))</f>
        <v>1</v>
      </c>
      <c r="C19" s="22">
        <f t="shared" ref="C19:AH19" si="0">((C8)+(C10)+(C12)+(C14)+(C16)+(C18))</f>
        <v>1</v>
      </c>
      <c r="D19" s="22">
        <f t="shared" si="0"/>
        <v>1</v>
      </c>
      <c r="E19" s="22">
        <f t="shared" si="0"/>
        <v>1</v>
      </c>
      <c r="F19" s="22">
        <f t="shared" si="0"/>
        <v>1.0000000000000002</v>
      </c>
      <c r="G19" s="22">
        <f t="shared" si="0"/>
        <v>0.99999999999999989</v>
      </c>
      <c r="H19" s="22">
        <f t="shared" si="0"/>
        <v>1</v>
      </c>
      <c r="I19" s="22">
        <f t="shared" si="0"/>
        <v>1</v>
      </c>
      <c r="J19" s="22">
        <f t="shared" si="0"/>
        <v>1</v>
      </c>
      <c r="K19" s="22">
        <f t="shared" si="0"/>
        <v>1</v>
      </c>
      <c r="L19" s="22">
        <f t="shared" si="0"/>
        <v>1</v>
      </c>
      <c r="M19" s="22">
        <f t="shared" si="0"/>
        <v>1</v>
      </c>
      <c r="N19" s="22">
        <f t="shared" si="0"/>
        <v>1</v>
      </c>
      <c r="O19" s="22">
        <f t="shared" si="0"/>
        <v>1</v>
      </c>
      <c r="P19" s="22">
        <f t="shared" si="0"/>
        <v>1</v>
      </c>
      <c r="Q19" s="22">
        <f t="shared" si="0"/>
        <v>1</v>
      </c>
      <c r="R19" s="22">
        <f t="shared" si="0"/>
        <v>0.99999999999999978</v>
      </c>
      <c r="S19" s="22">
        <f t="shared" si="0"/>
        <v>1</v>
      </c>
      <c r="T19" s="22">
        <f t="shared" si="0"/>
        <v>1</v>
      </c>
      <c r="U19" s="22">
        <f t="shared" si="0"/>
        <v>1</v>
      </c>
      <c r="V19" s="22">
        <f t="shared" si="0"/>
        <v>1</v>
      </c>
      <c r="W19" s="22">
        <f t="shared" si="0"/>
        <v>1</v>
      </c>
      <c r="X19" s="22">
        <f t="shared" si="0"/>
        <v>1</v>
      </c>
      <c r="Y19" s="22">
        <f t="shared" si="0"/>
        <v>0.9900000000000001</v>
      </c>
      <c r="Z19" s="22">
        <f t="shared" si="0"/>
        <v>1</v>
      </c>
      <c r="AA19" s="22">
        <f t="shared" si="0"/>
        <v>1</v>
      </c>
      <c r="AB19" s="22">
        <f t="shared" si="0"/>
        <v>1</v>
      </c>
      <c r="AC19" s="22">
        <f t="shared" si="0"/>
        <v>1</v>
      </c>
      <c r="AD19" s="22">
        <f t="shared" si="0"/>
        <v>1</v>
      </c>
      <c r="AE19" s="22">
        <f t="shared" si="0"/>
        <v>1</v>
      </c>
      <c r="AF19" s="22">
        <f t="shared" si="0"/>
        <v>1</v>
      </c>
      <c r="AG19" s="22">
        <f t="shared" si="0"/>
        <v>1</v>
      </c>
      <c r="AH19" s="22">
        <f t="shared" si="0"/>
        <v>1.0000000000000002</v>
      </c>
    </row>
  </sheetData>
  <sheetProtection algorithmName="SHA-512" hashValue="buI4nI6s6JkPhzLVpvDjYBzvJ1lek71yFXW03uXSlN++NQjUiPl9JrVteGsE8QhGt1B0bheWyXm8Ls6d92zp1w==" saltValue="edt9YKAZuzmaxNEEjXr7Jg==" spinCount="100000" sheet="1" objects="1" scenarios="1"/>
  <mergeCells count="8">
    <mergeCell ref="P3:Z3"/>
    <mergeCell ref="AE3:AH3"/>
    <mergeCell ref="AA3:AD3"/>
    <mergeCell ref="A2:O2"/>
    <mergeCell ref="C3:D3"/>
    <mergeCell ref="E3:H3"/>
    <mergeCell ref="I3:K3"/>
    <mergeCell ref="L3:O3"/>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5:AH17 B18:F18 H18 J18 L18:Q18 W18:Y18 AA18 AC18:AD18 AG18:AH18"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AH19"/>
  <sheetViews>
    <sheetView showGridLines="0" workbookViewId="0"/>
  </sheetViews>
  <sheetFormatPr defaultRowHeight="14.4" x14ac:dyDescent="0.3"/>
  <cols>
    <col min="1" max="1" width="26.88671875" customWidth="1"/>
    <col min="2" max="34" width="10.6640625" customWidth="1"/>
  </cols>
  <sheetData>
    <row r="1" spans="1:34" ht="21" x14ac:dyDescent="0.4">
      <c r="A1" s="21" t="str">
        <f>HYPERLINK("#Contents!A1","Return to Contents")</f>
        <v>Return to Contents</v>
      </c>
    </row>
    <row r="2" spans="1:34" ht="38.4" customHeight="1" x14ac:dyDescent="0.35">
      <c r="A2" s="73" t="s">
        <v>900</v>
      </c>
      <c r="B2" s="74"/>
      <c r="C2" s="74"/>
      <c r="D2" s="74"/>
      <c r="E2" s="74"/>
      <c r="F2" s="74"/>
      <c r="G2" s="74"/>
      <c r="H2" s="74"/>
      <c r="I2" s="74"/>
      <c r="J2" s="74"/>
      <c r="K2" s="74"/>
      <c r="L2" s="74"/>
      <c r="M2" s="74"/>
      <c r="N2" s="74"/>
      <c r="O2" s="74"/>
    </row>
    <row r="3" spans="1:34" ht="19.2" customHeight="1" x14ac:dyDescent="0.3">
      <c r="A3" s="1"/>
      <c r="B3" s="1"/>
      <c r="C3" s="69" t="s">
        <v>252</v>
      </c>
      <c r="D3" s="71"/>
      <c r="E3" s="69" t="s">
        <v>861</v>
      </c>
      <c r="F3" s="70"/>
      <c r="G3" s="70"/>
      <c r="H3" s="71"/>
      <c r="I3" s="72" t="s">
        <v>862</v>
      </c>
      <c r="J3" s="72"/>
      <c r="K3" s="72"/>
      <c r="L3" s="72" t="s">
        <v>887</v>
      </c>
      <c r="M3" s="72"/>
      <c r="N3" s="72" t="s">
        <v>253</v>
      </c>
      <c r="O3" s="72"/>
      <c r="P3" s="69" t="s">
        <v>888</v>
      </c>
      <c r="Q3" s="70"/>
      <c r="R3" s="70"/>
      <c r="S3" s="70"/>
      <c r="T3" s="70"/>
      <c r="U3" s="70"/>
      <c r="V3" s="70"/>
      <c r="W3" s="70"/>
      <c r="X3" s="70"/>
      <c r="Y3" s="70"/>
      <c r="Z3" s="71"/>
      <c r="AA3" s="69" t="s">
        <v>889</v>
      </c>
      <c r="AB3" s="70"/>
      <c r="AC3" s="70"/>
      <c r="AD3" s="70"/>
      <c r="AE3" s="69" t="s">
        <v>890</v>
      </c>
      <c r="AF3" s="70"/>
      <c r="AG3" s="70"/>
      <c r="AH3" s="70"/>
    </row>
    <row r="4" spans="1:34" ht="50.1" customHeight="1" x14ac:dyDescent="0.3">
      <c r="A4" s="2" t="s">
        <v>0</v>
      </c>
      <c r="B4" s="2" t="s">
        <v>1</v>
      </c>
      <c r="C4" s="2" t="s">
        <v>2</v>
      </c>
      <c r="D4" s="2" t="s">
        <v>3</v>
      </c>
      <c r="E4" s="2" t="s">
        <v>4</v>
      </c>
      <c r="F4" s="2" t="s">
        <v>5</v>
      </c>
      <c r="G4" s="2" t="s">
        <v>6</v>
      </c>
      <c r="H4" s="2" t="s">
        <v>7</v>
      </c>
      <c r="I4" s="2" t="s">
        <v>8</v>
      </c>
      <c r="J4" s="2" t="s">
        <v>9</v>
      </c>
      <c r="K4" s="2" t="s">
        <v>18</v>
      </c>
      <c r="L4" s="2" t="s">
        <v>863</v>
      </c>
      <c r="M4" s="2" t="s">
        <v>864</v>
      </c>
      <c r="N4" s="2" t="s">
        <v>865</v>
      </c>
      <c r="O4" s="2" t="s">
        <v>866</v>
      </c>
      <c r="P4" s="2" t="s">
        <v>11</v>
      </c>
      <c r="Q4" s="2" t="s">
        <v>877</v>
      </c>
      <c r="R4" s="2" t="s">
        <v>15</v>
      </c>
      <c r="S4" s="2" t="s">
        <v>14</v>
      </c>
      <c r="T4" s="2" t="s">
        <v>10</v>
      </c>
      <c r="U4" s="2" t="s">
        <v>12</v>
      </c>
      <c r="V4" s="2" t="s">
        <v>18</v>
      </c>
      <c r="W4" s="2" t="s">
        <v>867</v>
      </c>
      <c r="X4" s="2" t="s">
        <v>868</v>
      </c>
      <c r="Y4" s="2" t="s">
        <v>13</v>
      </c>
      <c r="Z4" s="2" t="s">
        <v>876</v>
      </c>
      <c r="AA4" s="2" t="s">
        <v>19</v>
      </c>
      <c r="AB4" s="2" t="s">
        <v>16</v>
      </c>
      <c r="AC4" s="2" t="s">
        <v>17</v>
      </c>
      <c r="AD4" s="2" t="s">
        <v>18</v>
      </c>
      <c r="AE4" s="2" t="s">
        <v>22</v>
      </c>
      <c r="AF4" s="2" t="s">
        <v>20</v>
      </c>
      <c r="AG4" s="2" t="s">
        <v>21</v>
      </c>
      <c r="AH4" s="2" t="s">
        <v>875</v>
      </c>
    </row>
    <row r="5" spans="1:34" ht="20.100000000000001" customHeight="1" x14ac:dyDescent="0.3">
      <c r="A5" s="6" t="s">
        <v>23</v>
      </c>
      <c r="B5" s="5" t="s">
        <v>24</v>
      </c>
      <c r="C5" s="5" t="s">
        <v>25</v>
      </c>
      <c r="D5" s="5" t="s">
        <v>26</v>
      </c>
      <c r="E5" s="5" t="s">
        <v>27</v>
      </c>
      <c r="F5" s="5" t="s">
        <v>28</v>
      </c>
      <c r="G5" s="5" t="s">
        <v>29</v>
      </c>
      <c r="H5" s="5" t="s">
        <v>30</v>
      </c>
      <c r="I5" s="5" t="s">
        <v>31</v>
      </c>
      <c r="J5" s="5" t="s">
        <v>32</v>
      </c>
      <c r="K5" s="5" t="s">
        <v>33</v>
      </c>
      <c r="L5" s="5" t="s">
        <v>34</v>
      </c>
      <c r="M5" s="5" t="s">
        <v>35</v>
      </c>
      <c r="N5" s="5" t="s">
        <v>36</v>
      </c>
      <c r="O5" s="5" t="s">
        <v>37</v>
      </c>
      <c r="P5" s="5" t="s">
        <v>39</v>
      </c>
      <c r="Q5" s="5" t="s">
        <v>46</v>
      </c>
      <c r="R5" s="5" t="s">
        <v>48</v>
      </c>
      <c r="S5" s="5" t="s">
        <v>45</v>
      </c>
      <c r="T5" s="5" t="s">
        <v>38</v>
      </c>
      <c r="U5" s="5" t="s">
        <v>40</v>
      </c>
      <c r="V5" s="5" t="s">
        <v>42</v>
      </c>
      <c r="W5" s="5" t="s">
        <v>43</v>
      </c>
      <c r="X5" s="5" t="s">
        <v>44</v>
      </c>
      <c r="Y5" s="5" t="s">
        <v>41</v>
      </c>
      <c r="Z5" s="5" t="s">
        <v>47</v>
      </c>
      <c r="AA5" s="5" t="s">
        <v>56</v>
      </c>
      <c r="AB5" s="5" t="s">
        <v>53</v>
      </c>
      <c r="AC5" s="5" t="s">
        <v>54</v>
      </c>
      <c r="AD5" s="5" t="s">
        <v>55</v>
      </c>
      <c r="AE5" s="5" t="s">
        <v>60</v>
      </c>
      <c r="AF5" s="5" t="s">
        <v>57</v>
      </c>
      <c r="AG5" s="5" t="s">
        <v>58</v>
      </c>
      <c r="AH5" s="5" t="s">
        <v>59</v>
      </c>
    </row>
    <row r="6" spans="1:34" ht="20.100000000000001" customHeight="1" x14ac:dyDescent="0.3">
      <c r="A6" s="3" t="s">
        <v>61</v>
      </c>
      <c r="B6" s="4" t="s">
        <v>573</v>
      </c>
      <c r="C6" s="4" t="s">
        <v>63</v>
      </c>
      <c r="D6" s="4" t="s">
        <v>64</v>
      </c>
      <c r="E6" s="4" t="s">
        <v>355</v>
      </c>
      <c r="F6" s="4" t="s">
        <v>314</v>
      </c>
      <c r="G6" s="4" t="s">
        <v>67</v>
      </c>
      <c r="H6" s="4" t="s">
        <v>68</v>
      </c>
      <c r="I6" s="4" t="s">
        <v>643</v>
      </c>
      <c r="J6" s="4" t="s">
        <v>270</v>
      </c>
      <c r="K6" s="4" t="s">
        <v>71</v>
      </c>
      <c r="L6" s="4" t="s">
        <v>72</v>
      </c>
      <c r="M6" s="4" t="s">
        <v>317</v>
      </c>
      <c r="N6" s="4" t="s">
        <v>74</v>
      </c>
      <c r="O6" s="4" t="s">
        <v>75</v>
      </c>
      <c r="P6" s="4" t="s">
        <v>77</v>
      </c>
      <c r="Q6" s="4" t="s">
        <v>84</v>
      </c>
      <c r="R6" s="4" t="s">
        <v>86</v>
      </c>
      <c r="S6" s="4" t="s">
        <v>267</v>
      </c>
      <c r="T6" s="4" t="s">
        <v>575</v>
      </c>
      <c r="U6" s="4" t="s">
        <v>78</v>
      </c>
      <c r="V6" s="4" t="s">
        <v>80</v>
      </c>
      <c r="W6" s="4" t="s">
        <v>151</v>
      </c>
      <c r="X6" s="4" t="s">
        <v>266</v>
      </c>
      <c r="Y6" s="4" t="s">
        <v>191</v>
      </c>
      <c r="Z6" s="4" t="s">
        <v>226</v>
      </c>
      <c r="AA6" s="4" t="s">
        <v>92</v>
      </c>
      <c r="AB6" s="4" t="s">
        <v>89</v>
      </c>
      <c r="AC6" s="4" t="s">
        <v>90</v>
      </c>
      <c r="AD6" s="4" t="s">
        <v>91</v>
      </c>
      <c r="AE6" s="4" t="s">
        <v>324</v>
      </c>
      <c r="AF6" s="4" t="s">
        <v>93</v>
      </c>
      <c r="AG6" s="4" t="s">
        <v>162</v>
      </c>
      <c r="AH6" s="4" t="s">
        <v>95</v>
      </c>
    </row>
    <row r="7" spans="1:34" ht="20.100000000000001" customHeight="1" x14ac:dyDescent="0.3">
      <c r="A7" s="6" t="s">
        <v>599</v>
      </c>
      <c r="B7" s="5" t="s">
        <v>548</v>
      </c>
      <c r="C7" s="5" t="s">
        <v>99</v>
      </c>
      <c r="D7" s="5" t="s">
        <v>493</v>
      </c>
      <c r="E7" s="5" t="s">
        <v>248</v>
      </c>
      <c r="F7" s="5" t="s">
        <v>662</v>
      </c>
      <c r="G7" s="5" t="s">
        <v>149</v>
      </c>
      <c r="H7" s="5" t="s">
        <v>301</v>
      </c>
      <c r="I7" s="5" t="s">
        <v>104</v>
      </c>
      <c r="J7" s="5" t="s">
        <v>37</v>
      </c>
      <c r="K7" s="5" t="s">
        <v>79</v>
      </c>
      <c r="L7" s="5" t="s">
        <v>374</v>
      </c>
      <c r="M7" s="5" t="s">
        <v>215</v>
      </c>
      <c r="N7" s="5" t="s">
        <v>437</v>
      </c>
      <c r="O7" s="5" t="s">
        <v>499</v>
      </c>
      <c r="P7" s="5" t="s">
        <v>201</v>
      </c>
      <c r="Q7" s="5" t="s">
        <v>495</v>
      </c>
      <c r="R7" s="5" t="s">
        <v>277</v>
      </c>
      <c r="S7" s="5" t="s">
        <v>79</v>
      </c>
      <c r="T7" s="5" t="s">
        <v>303</v>
      </c>
      <c r="U7" s="5" t="s">
        <v>214</v>
      </c>
      <c r="V7" s="5" t="s">
        <v>107</v>
      </c>
      <c r="W7" s="5" t="s">
        <v>111</v>
      </c>
      <c r="X7" s="5" t="s">
        <v>113</v>
      </c>
      <c r="Y7" s="5" t="s">
        <v>107</v>
      </c>
      <c r="Z7" s="5" t="s">
        <v>109</v>
      </c>
      <c r="AA7" s="5" t="s">
        <v>78</v>
      </c>
      <c r="AB7" s="5" t="s">
        <v>857</v>
      </c>
      <c r="AC7" s="5" t="s">
        <v>224</v>
      </c>
      <c r="AD7" s="5" t="s">
        <v>197</v>
      </c>
      <c r="AE7" s="5" t="s">
        <v>858</v>
      </c>
      <c r="AF7" s="5" t="s">
        <v>297</v>
      </c>
      <c r="AG7" s="5" t="s">
        <v>244</v>
      </c>
      <c r="AH7" s="5" t="s">
        <v>113</v>
      </c>
    </row>
    <row r="8" spans="1:34" ht="20.100000000000001" customHeight="1" x14ac:dyDescent="0.3">
      <c r="A8" s="3" t="s">
        <v>607</v>
      </c>
      <c r="B8" s="23" t="s">
        <v>288</v>
      </c>
      <c r="C8" s="23" t="s">
        <v>288</v>
      </c>
      <c r="D8" s="23" t="s">
        <v>123</v>
      </c>
      <c r="E8" s="23" t="s">
        <v>124</v>
      </c>
      <c r="F8" s="23" t="s">
        <v>132</v>
      </c>
      <c r="G8" s="23" t="s">
        <v>123</v>
      </c>
      <c r="H8" s="23" t="s">
        <v>138</v>
      </c>
      <c r="I8" s="23" t="s">
        <v>129</v>
      </c>
      <c r="J8" s="23" t="s">
        <v>123</v>
      </c>
      <c r="K8" s="23" t="s">
        <v>131</v>
      </c>
      <c r="L8" s="23" t="s">
        <v>126</v>
      </c>
      <c r="M8" s="23" t="s">
        <v>174</v>
      </c>
      <c r="N8" s="23" t="s">
        <v>138</v>
      </c>
      <c r="O8" s="23" t="s">
        <v>175</v>
      </c>
      <c r="P8" s="23" t="s">
        <v>210</v>
      </c>
      <c r="Q8" s="23" t="s">
        <v>145</v>
      </c>
      <c r="R8" s="23" t="s">
        <v>134</v>
      </c>
      <c r="S8" s="23" t="s">
        <v>175</v>
      </c>
      <c r="T8" s="23" t="s">
        <v>129</v>
      </c>
      <c r="U8" s="23" t="s">
        <v>312</v>
      </c>
      <c r="V8" s="23" t="s">
        <v>127</v>
      </c>
      <c r="W8" s="23" t="s">
        <v>125</v>
      </c>
      <c r="X8" s="23" t="s">
        <v>179</v>
      </c>
      <c r="Y8" s="23" t="s">
        <v>141</v>
      </c>
      <c r="Z8" s="23" t="s">
        <v>128</v>
      </c>
      <c r="AA8" s="23" t="s">
        <v>211</v>
      </c>
      <c r="AB8" s="23" t="s">
        <v>347</v>
      </c>
      <c r="AC8" s="23" t="s">
        <v>174</v>
      </c>
      <c r="AD8" s="23" t="s">
        <v>126</v>
      </c>
      <c r="AE8" s="23" t="s">
        <v>345</v>
      </c>
      <c r="AF8" s="23" t="s">
        <v>209</v>
      </c>
      <c r="AG8" s="23" t="s">
        <v>129</v>
      </c>
      <c r="AH8" s="23" t="s">
        <v>132</v>
      </c>
    </row>
    <row r="9" spans="1:34" ht="20.100000000000001" customHeight="1" x14ac:dyDescent="0.3">
      <c r="A9" s="6" t="s">
        <v>621</v>
      </c>
      <c r="B9" s="5" t="s">
        <v>449</v>
      </c>
      <c r="C9" s="5" t="s">
        <v>537</v>
      </c>
      <c r="D9" s="5" t="s">
        <v>73</v>
      </c>
      <c r="E9" s="5" t="s">
        <v>285</v>
      </c>
      <c r="F9" s="5" t="s">
        <v>299</v>
      </c>
      <c r="G9" s="5" t="s">
        <v>48</v>
      </c>
      <c r="H9" s="5" t="s">
        <v>357</v>
      </c>
      <c r="I9" s="5" t="s">
        <v>296</v>
      </c>
      <c r="J9" s="5" t="s">
        <v>376</v>
      </c>
      <c r="K9" s="5" t="s">
        <v>41</v>
      </c>
      <c r="L9" s="5" t="s">
        <v>644</v>
      </c>
      <c r="M9" s="5" t="s">
        <v>237</v>
      </c>
      <c r="N9" s="5" t="s">
        <v>289</v>
      </c>
      <c r="O9" s="5" t="s">
        <v>307</v>
      </c>
      <c r="P9" s="5" t="s">
        <v>739</v>
      </c>
      <c r="Q9" s="5" t="s">
        <v>199</v>
      </c>
      <c r="R9" s="5" t="s">
        <v>82</v>
      </c>
      <c r="S9" s="5" t="s">
        <v>161</v>
      </c>
      <c r="T9" s="5" t="s">
        <v>196</v>
      </c>
      <c r="U9" s="5" t="s">
        <v>160</v>
      </c>
      <c r="V9" s="5" t="s">
        <v>197</v>
      </c>
      <c r="W9" s="5" t="s">
        <v>160</v>
      </c>
      <c r="X9" s="5" t="s">
        <v>290</v>
      </c>
      <c r="Y9" s="5" t="s">
        <v>111</v>
      </c>
      <c r="Z9" s="5" t="s">
        <v>221</v>
      </c>
      <c r="AA9" s="5" t="s">
        <v>618</v>
      </c>
      <c r="AB9" s="5" t="s">
        <v>266</v>
      </c>
      <c r="AC9" s="5" t="s">
        <v>248</v>
      </c>
      <c r="AD9" s="5" t="s">
        <v>115</v>
      </c>
      <c r="AE9" s="5" t="s">
        <v>120</v>
      </c>
      <c r="AF9" s="5" t="s">
        <v>799</v>
      </c>
      <c r="AG9" s="5" t="s">
        <v>95</v>
      </c>
      <c r="AH9" s="5" t="s">
        <v>108</v>
      </c>
    </row>
    <row r="10" spans="1:34" ht="20.100000000000001" customHeight="1" x14ac:dyDescent="0.3">
      <c r="A10" s="3" t="s">
        <v>622</v>
      </c>
      <c r="B10" s="23" t="s">
        <v>131</v>
      </c>
      <c r="C10" s="23" t="s">
        <v>173</v>
      </c>
      <c r="D10" s="23" t="s">
        <v>170</v>
      </c>
      <c r="E10" s="23" t="s">
        <v>288</v>
      </c>
      <c r="F10" s="23" t="s">
        <v>171</v>
      </c>
      <c r="G10" s="23" t="s">
        <v>170</v>
      </c>
      <c r="H10" s="23" t="s">
        <v>124</v>
      </c>
      <c r="I10" s="23" t="s">
        <v>171</v>
      </c>
      <c r="J10" s="23" t="s">
        <v>124</v>
      </c>
      <c r="K10" s="23" t="s">
        <v>124</v>
      </c>
      <c r="L10" s="23" t="s">
        <v>173</v>
      </c>
      <c r="M10" s="23" t="s">
        <v>173</v>
      </c>
      <c r="N10" s="23" t="s">
        <v>123</v>
      </c>
      <c r="O10" s="23" t="s">
        <v>130</v>
      </c>
      <c r="P10" s="23" t="s">
        <v>305</v>
      </c>
      <c r="Q10" s="23" t="s">
        <v>208</v>
      </c>
      <c r="R10" s="23" t="s">
        <v>288</v>
      </c>
      <c r="S10" s="23" t="s">
        <v>211</v>
      </c>
      <c r="T10" s="23" t="s">
        <v>208</v>
      </c>
      <c r="U10" s="23" t="s">
        <v>211</v>
      </c>
      <c r="V10" s="23" t="s">
        <v>142</v>
      </c>
      <c r="W10" s="23" t="s">
        <v>148</v>
      </c>
      <c r="X10" s="23" t="s">
        <v>176</v>
      </c>
      <c r="Y10" s="23" t="s">
        <v>142</v>
      </c>
      <c r="Z10" s="23" t="s">
        <v>137</v>
      </c>
      <c r="AA10" s="23" t="s">
        <v>181</v>
      </c>
      <c r="AB10" s="23" t="s">
        <v>134</v>
      </c>
      <c r="AC10" s="23" t="s">
        <v>147</v>
      </c>
      <c r="AD10" s="23" t="s">
        <v>131</v>
      </c>
      <c r="AE10" s="23" t="s">
        <v>208</v>
      </c>
      <c r="AF10" s="23" t="s">
        <v>175</v>
      </c>
      <c r="AG10" s="23" t="s">
        <v>148</v>
      </c>
      <c r="AH10" s="23" t="s">
        <v>209</v>
      </c>
    </row>
    <row r="11" spans="1:34" ht="20.100000000000001" customHeight="1" x14ac:dyDescent="0.3">
      <c r="A11" s="6" t="s">
        <v>623</v>
      </c>
      <c r="B11" s="5" t="s">
        <v>859</v>
      </c>
      <c r="C11" s="5" t="s">
        <v>542</v>
      </c>
      <c r="D11" s="5" t="s">
        <v>212</v>
      </c>
      <c r="E11" s="5" t="s">
        <v>232</v>
      </c>
      <c r="F11" s="5" t="s">
        <v>241</v>
      </c>
      <c r="G11" s="5" t="s">
        <v>301</v>
      </c>
      <c r="H11" s="5" t="s">
        <v>293</v>
      </c>
      <c r="I11" s="5" t="s">
        <v>361</v>
      </c>
      <c r="J11" s="5" t="s">
        <v>566</v>
      </c>
      <c r="K11" s="5" t="s">
        <v>236</v>
      </c>
      <c r="L11" s="5" t="s">
        <v>256</v>
      </c>
      <c r="M11" s="5" t="s">
        <v>85</v>
      </c>
      <c r="N11" s="5" t="s">
        <v>189</v>
      </c>
      <c r="O11" s="5" t="s">
        <v>110</v>
      </c>
      <c r="P11" s="5" t="s">
        <v>222</v>
      </c>
      <c r="Q11" s="5" t="s">
        <v>166</v>
      </c>
      <c r="R11" s="5" t="s">
        <v>186</v>
      </c>
      <c r="S11" s="5" t="s">
        <v>81</v>
      </c>
      <c r="T11" s="5" t="s">
        <v>166</v>
      </c>
      <c r="U11" s="5" t="s">
        <v>221</v>
      </c>
      <c r="V11" s="5" t="s">
        <v>109</v>
      </c>
      <c r="W11" s="5" t="s">
        <v>161</v>
      </c>
      <c r="X11" s="5" t="s">
        <v>112</v>
      </c>
      <c r="Y11" s="5" t="s">
        <v>232</v>
      </c>
      <c r="Z11" s="5" t="s">
        <v>197</v>
      </c>
      <c r="AA11" s="5" t="s">
        <v>551</v>
      </c>
      <c r="AB11" s="5" t="s">
        <v>106</v>
      </c>
      <c r="AC11" s="5" t="s">
        <v>381</v>
      </c>
      <c r="AD11" s="5" t="s">
        <v>221</v>
      </c>
      <c r="AE11" s="5" t="s">
        <v>58</v>
      </c>
      <c r="AF11" s="5" t="s">
        <v>184</v>
      </c>
      <c r="AG11" s="5" t="s">
        <v>287</v>
      </c>
      <c r="AH11" s="5" t="s">
        <v>116</v>
      </c>
    </row>
    <row r="12" spans="1:34" ht="20.100000000000001" customHeight="1" x14ac:dyDescent="0.3">
      <c r="A12" s="3" t="s">
        <v>624</v>
      </c>
      <c r="B12" s="23">
        <v>0.15</v>
      </c>
      <c r="C12" s="23" t="s">
        <v>141</v>
      </c>
      <c r="D12" s="23" t="s">
        <v>130</v>
      </c>
      <c r="E12" s="23" t="s">
        <v>172</v>
      </c>
      <c r="F12" s="23" t="s">
        <v>130</v>
      </c>
      <c r="G12" s="23" t="s">
        <v>171</v>
      </c>
      <c r="H12" s="23" t="s">
        <v>141</v>
      </c>
      <c r="I12" s="23" t="s">
        <v>141</v>
      </c>
      <c r="J12" s="23" t="s">
        <v>130</v>
      </c>
      <c r="K12" s="23" t="s">
        <v>141</v>
      </c>
      <c r="L12" s="23" t="s">
        <v>146</v>
      </c>
      <c r="M12" s="23" t="s">
        <v>172</v>
      </c>
      <c r="N12" s="23" t="s">
        <v>136</v>
      </c>
      <c r="O12" s="23" t="s">
        <v>134</v>
      </c>
      <c r="P12" s="23" t="s">
        <v>171</v>
      </c>
      <c r="Q12" s="23" t="s">
        <v>211</v>
      </c>
      <c r="R12" s="23" t="s">
        <v>243</v>
      </c>
      <c r="S12" s="23" t="s">
        <v>141</v>
      </c>
      <c r="T12" s="23" t="s">
        <v>171</v>
      </c>
      <c r="U12" s="23" t="s">
        <v>130</v>
      </c>
      <c r="V12" s="23" t="s">
        <v>141</v>
      </c>
      <c r="W12" s="23" t="s">
        <v>123</v>
      </c>
      <c r="X12" s="23" t="s">
        <v>128</v>
      </c>
      <c r="Y12" s="23" t="s">
        <v>138</v>
      </c>
      <c r="Z12" s="23" t="s">
        <v>141</v>
      </c>
      <c r="AA12" s="23" t="s">
        <v>128</v>
      </c>
      <c r="AB12" s="23" t="s">
        <v>207</v>
      </c>
      <c r="AC12" s="23" t="s">
        <v>130</v>
      </c>
      <c r="AD12" s="23" t="s">
        <v>313</v>
      </c>
      <c r="AE12" s="23" t="s">
        <v>136</v>
      </c>
      <c r="AF12" s="23" t="s">
        <v>171</v>
      </c>
      <c r="AG12" s="23" t="s">
        <v>228</v>
      </c>
      <c r="AH12" s="23" t="s">
        <v>210</v>
      </c>
    </row>
    <row r="13" spans="1:34" ht="20.100000000000001" customHeight="1" x14ac:dyDescent="0.3">
      <c r="A13" s="6" t="s">
        <v>616</v>
      </c>
      <c r="B13" s="5" t="s">
        <v>649</v>
      </c>
      <c r="C13" s="5" t="s">
        <v>321</v>
      </c>
      <c r="D13" s="5" t="s">
        <v>352</v>
      </c>
      <c r="E13" s="5" t="s">
        <v>290</v>
      </c>
      <c r="F13" s="5" t="s">
        <v>827</v>
      </c>
      <c r="G13" s="5" t="s">
        <v>308</v>
      </c>
      <c r="H13" s="5" t="s">
        <v>215</v>
      </c>
      <c r="I13" s="5" t="s">
        <v>120</v>
      </c>
      <c r="J13" s="5" t="s">
        <v>437</v>
      </c>
      <c r="K13" s="5" t="s">
        <v>213</v>
      </c>
      <c r="L13" s="5" t="s">
        <v>76</v>
      </c>
      <c r="M13" s="5" t="s">
        <v>159</v>
      </c>
      <c r="N13" s="5" t="s">
        <v>235</v>
      </c>
      <c r="O13" s="5" t="s">
        <v>43</v>
      </c>
      <c r="P13" s="5" t="s">
        <v>301</v>
      </c>
      <c r="Q13" s="5" t="s">
        <v>200</v>
      </c>
      <c r="R13" s="5" t="s">
        <v>216</v>
      </c>
      <c r="S13" s="5" t="s">
        <v>43</v>
      </c>
      <c r="T13" s="5" t="s">
        <v>91</v>
      </c>
      <c r="U13" s="5" t="s">
        <v>118</v>
      </c>
      <c r="V13" s="5" t="s">
        <v>118</v>
      </c>
      <c r="W13" s="5" t="s">
        <v>108</v>
      </c>
      <c r="X13" s="5" t="s">
        <v>107</v>
      </c>
      <c r="Y13" s="5" t="s">
        <v>107</v>
      </c>
      <c r="Z13" s="5" t="s">
        <v>113</v>
      </c>
      <c r="AA13" s="5" t="s">
        <v>639</v>
      </c>
      <c r="AB13" s="5" t="s">
        <v>81</v>
      </c>
      <c r="AC13" s="5" t="s">
        <v>233</v>
      </c>
      <c r="AD13" s="5" t="s">
        <v>160</v>
      </c>
      <c r="AE13" s="5" t="s">
        <v>451</v>
      </c>
      <c r="AF13" s="5" t="s">
        <v>117</v>
      </c>
      <c r="AG13" s="5" t="s">
        <v>277</v>
      </c>
      <c r="AH13" s="5" t="s">
        <v>115</v>
      </c>
    </row>
    <row r="14" spans="1:34" ht="20.100000000000001" customHeight="1" x14ac:dyDescent="0.3">
      <c r="A14" s="3" t="s">
        <v>620</v>
      </c>
      <c r="B14" s="23" t="s">
        <v>136</v>
      </c>
      <c r="C14" s="23" t="s">
        <v>172</v>
      </c>
      <c r="D14" s="23" t="s">
        <v>141</v>
      </c>
      <c r="E14" s="23" t="s">
        <v>228</v>
      </c>
      <c r="F14" s="23" t="s">
        <v>172</v>
      </c>
      <c r="G14" s="23" t="s">
        <v>147</v>
      </c>
      <c r="H14" s="23" t="s">
        <v>228</v>
      </c>
      <c r="I14" s="23" t="s">
        <v>142</v>
      </c>
      <c r="J14" s="23" t="s">
        <v>130</v>
      </c>
      <c r="K14" s="23" t="s">
        <v>171</v>
      </c>
      <c r="L14" s="23" t="s">
        <v>130</v>
      </c>
      <c r="M14" s="23" t="s">
        <v>136</v>
      </c>
      <c r="N14" s="23" t="s">
        <v>142</v>
      </c>
      <c r="O14" s="23" t="s">
        <v>172</v>
      </c>
      <c r="P14" s="23" t="s">
        <v>131</v>
      </c>
      <c r="Q14" s="23" t="s">
        <v>140</v>
      </c>
      <c r="R14" s="23" t="s">
        <v>124</v>
      </c>
      <c r="S14" s="23" t="s">
        <v>141</v>
      </c>
      <c r="T14" s="23" t="s">
        <v>147</v>
      </c>
      <c r="U14" s="23" t="s">
        <v>208</v>
      </c>
      <c r="V14" s="23" t="s">
        <v>208</v>
      </c>
      <c r="W14" s="23" t="s">
        <v>143</v>
      </c>
      <c r="X14" s="23" t="s">
        <v>173</v>
      </c>
      <c r="Y14" s="23" t="s">
        <v>141</v>
      </c>
      <c r="Z14" s="23" t="s">
        <v>134</v>
      </c>
      <c r="AA14" s="23" t="s">
        <v>173</v>
      </c>
      <c r="AB14" s="23" t="s">
        <v>211</v>
      </c>
      <c r="AC14" s="23" t="s">
        <v>228</v>
      </c>
      <c r="AD14" s="23" t="s">
        <v>134</v>
      </c>
      <c r="AE14" s="23" t="s">
        <v>207</v>
      </c>
      <c r="AF14" s="23" t="s">
        <v>146</v>
      </c>
      <c r="AG14" s="23" t="s">
        <v>171</v>
      </c>
      <c r="AH14" s="23">
        <v>0.54</v>
      </c>
    </row>
    <row r="15" spans="1:34" ht="20.100000000000001" customHeight="1" x14ac:dyDescent="0.3">
      <c r="A15" s="6" t="s">
        <v>609</v>
      </c>
      <c r="B15" s="5" t="s">
        <v>747</v>
      </c>
      <c r="C15" s="5" t="s">
        <v>611</v>
      </c>
      <c r="D15" s="5" t="s">
        <v>434</v>
      </c>
      <c r="E15" s="5" t="s">
        <v>200</v>
      </c>
      <c r="F15" s="5" t="s">
        <v>365</v>
      </c>
      <c r="G15" s="5" t="s">
        <v>114</v>
      </c>
      <c r="H15" s="5" t="s">
        <v>295</v>
      </c>
      <c r="I15" s="5" t="s">
        <v>429</v>
      </c>
      <c r="J15" s="5" t="s">
        <v>381</v>
      </c>
      <c r="K15" s="5" t="s">
        <v>44</v>
      </c>
      <c r="L15" s="5" t="s">
        <v>187</v>
      </c>
      <c r="M15" s="5" t="s">
        <v>85</v>
      </c>
      <c r="N15" s="5" t="s">
        <v>366</v>
      </c>
      <c r="O15" s="5" t="s">
        <v>219</v>
      </c>
      <c r="P15" s="5" t="s">
        <v>85</v>
      </c>
      <c r="Q15" s="5" t="s">
        <v>188</v>
      </c>
      <c r="R15" s="5" t="s">
        <v>202</v>
      </c>
      <c r="S15" s="5" t="s">
        <v>245</v>
      </c>
      <c r="T15" s="5" t="s">
        <v>47</v>
      </c>
      <c r="U15" s="5" t="s">
        <v>196</v>
      </c>
      <c r="V15" s="5" t="s">
        <v>95</v>
      </c>
      <c r="W15" s="5" t="s">
        <v>111</v>
      </c>
      <c r="X15" s="5" t="s">
        <v>113</v>
      </c>
      <c r="Y15" s="5" t="s">
        <v>112</v>
      </c>
      <c r="Z15" s="5" t="s">
        <v>113</v>
      </c>
      <c r="AA15" s="5" t="s">
        <v>293</v>
      </c>
      <c r="AB15" s="5" t="s">
        <v>169</v>
      </c>
      <c r="AC15" s="5" t="s">
        <v>220</v>
      </c>
      <c r="AD15" s="5" t="s">
        <v>108</v>
      </c>
      <c r="AE15" s="5" t="s">
        <v>331</v>
      </c>
      <c r="AF15" s="5" t="s">
        <v>244</v>
      </c>
      <c r="AG15" s="5" t="s">
        <v>287</v>
      </c>
      <c r="AH15" s="5" t="s">
        <v>116</v>
      </c>
    </row>
    <row r="16" spans="1:34" ht="20.100000000000001" customHeight="1" x14ac:dyDescent="0.3">
      <c r="A16" s="3" t="s">
        <v>615</v>
      </c>
      <c r="B16" s="23" t="s">
        <v>172</v>
      </c>
      <c r="C16" s="23" t="s">
        <v>172</v>
      </c>
      <c r="D16" s="23" t="s">
        <v>147</v>
      </c>
      <c r="E16" s="23" t="s">
        <v>134</v>
      </c>
      <c r="F16" s="23" t="s">
        <v>141</v>
      </c>
      <c r="G16" s="23" t="s">
        <v>147</v>
      </c>
      <c r="H16" s="23" t="s">
        <v>142</v>
      </c>
      <c r="I16" s="23" t="s">
        <v>171</v>
      </c>
      <c r="J16" s="23" t="s">
        <v>208</v>
      </c>
      <c r="K16" s="23" t="s">
        <v>172</v>
      </c>
      <c r="L16" s="23" t="s">
        <v>172</v>
      </c>
      <c r="M16" s="23" t="s">
        <v>172</v>
      </c>
      <c r="N16" s="23" t="s">
        <v>172</v>
      </c>
      <c r="O16" s="23" t="s">
        <v>142</v>
      </c>
      <c r="P16" s="23" t="s">
        <v>148</v>
      </c>
      <c r="Q16" s="23" t="s">
        <v>130</v>
      </c>
      <c r="R16" s="23" t="s">
        <v>211</v>
      </c>
      <c r="S16" s="23" t="s">
        <v>171</v>
      </c>
      <c r="T16" s="23" t="s">
        <v>131</v>
      </c>
      <c r="U16" s="23" t="s">
        <v>288</v>
      </c>
      <c r="V16" s="23" t="s">
        <v>146</v>
      </c>
      <c r="W16" s="23">
        <v>0.31</v>
      </c>
      <c r="X16" s="23" t="s">
        <v>140</v>
      </c>
      <c r="Y16" s="23" t="s">
        <v>141</v>
      </c>
      <c r="Z16" s="23" t="s">
        <v>134</v>
      </c>
      <c r="AA16" s="23" t="s">
        <v>208</v>
      </c>
      <c r="AB16" s="23" t="s">
        <v>228</v>
      </c>
      <c r="AC16" s="23" t="s">
        <v>172</v>
      </c>
      <c r="AD16" s="23" t="s">
        <v>148</v>
      </c>
      <c r="AE16" s="23" t="s">
        <v>228</v>
      </c>
      <c r="AF16" s="23" t="s">
        <v>211</v>
      </c>
      <c r="AG16" s="23" t="s">
        <v>228</v>
      </c>
      <c r="AH16" s="23" t="s">
        <v>179</v>
      </c>
    </row>
    <row r="17" spans="1:34" ht="20.100000000000001" customHeight="1" x14ac:dyDescent="0.3">
      <c r="A17" s="6" t="s">
        <v>873</v>
      </c>
      <c r="B17" s="5" t="s">
        <v>299</v>
      </c>
      <c r="C17" s="5" t="s">
        <v>291</v>
      </c>
      <c r="D17" s="5" t="s">
        <v>199</v>
      </c>
      <c r="E17" s="5" t="s">
        <v>201</v>
      </c>
      <c r="F17" s="5" t="s">
        <v>247</v>
      </c>
      <c r="G17" s="5" t="s">
        <v>78</v>
      </c>
      <c r="H17" s="5" t="s">
        <v>200</v>
      </c>
      <c r="I17" s="5" t="s">
        <v>245</v>
      </c>
      <c r="J17" s="5" t="s">
        <v>247</v>
      </c>
      <c r="K17" s="5" t="s">
        <v>281</v>
      </c>
      <c r="L17" s="5" t="s">
        <v>297</v>
      </c>
      <c r="M17" s="5" t="s">
        <v>202</v>
      </c>
      <c r="N17" s="5" t="s">
        <v>219</v>
      </c>
      <c r="O17" s="5" t="s">
        <v>240</v>
      </c>
      <c r="P17" s="5" t="s">
        <v>78</v>
      </c>
      <c r="Q17" s="5" t="s">
        <v>202</v>
      </c>
      <c r="R17" s="5" t="s">
        <v>201</v>
      </c>
      <c r="S17" s="5" t="s">
        <v>59</v>
      </c>
      <c r="T17" s="5" t="s">
        <v>59</v>
      </c>
      <c r="U17" s="5" t="s">
        <v>160</v>
      </c>
      <c r="V17" s="5" t="s">
        <v>115</v>
      </c>
      <c r="W17" s="5" t="s">
        <v>116</v>
      </c>
      <c r="X17" s="5" t="s">
        <v>116</v>
      </c>
      <c r="Y17" s="5" t="s">
        <v>107</v>
      </c>
      <c r="Z17" s="5" t="s">
        <v>221</v>
      </c>
      <c r="AA17" s="5" t="s">
        <v>44</v>
      </c>
      <c r="AB17" s="5" t="s">
        <v>226</v>
      </c>
      <c r="AC17" s="5" t="s">
        <v>219</v>
      </c>
      <c r="AD17" s="5" t="s">
        <v>160</v>
      </c>
      <c r="AE17" s="5" t="s">
        <v>47</v>
      </c>
      <c r="AF17" s="5" t="s">
        <v>310</v>
      </c>
      <c r="AG17" s="5" t="s">
        <v>163</v>
      </c>
      <c r="AH17" s="5" t="s">
        <v>116</v>
      </c>
    </row>
    <row r="18" spans="1:34" ht="20.100000000000001" customHeight="1" x14ac:dyDescent="0.3">
      <c r="A18" s="3" t="s">
        <v>874</v>
      </c>
      <c r="B18" s="23" t="s">
        <v>148</v>
      </c>
      <c r="C18" s="23">
        <v>0.08</v>
      </c>
      <c r="D18" s="23" t="s">
        <v>179</v>
      </c>
      <c r="E18" s="23" t="s">
        <v>211</v>
      </c>
      <c r="F18" s="23">
        <v>0.06</v>
      </c>
      <c r="G18" s="23" t="s">
        <v>148</v>
      </c>
      <c r="H18" s="23" t="s">
        <v>179</v>
      </c>
      <c r="I18" s="23" t="s">
        <v>211</v>
      </c>
      <c r="J18" s="23" t="s">
        <v>148</v>
      </c>
      <c r="K18" s="23">
        <v>0.08</v>
      </c>
      <c r="L18" s="23" t="s">
        <v>211</v>
      </c>
      <c r="M18" s="23">
        <v>0.05</v>
      </c>
      <c r="N18" s="23" t="s">
        <v>148</v>
      </c>
      <c r="O18" s="23" t="s">
        <v>208</v>
      </c>
      <c r="P18" s="23">
        <v>7.0000000000000007E-2</v>
      </c>
      <c r="Q18" s="23">
        <v>0.03</v>
      </c>
      <c r="R18" s="23">
        <v>0.03</v>
      </c>
      <c r="S18" s="23" t="s">
        <v>211</v>
      </c>
      <c r="T18" s="23">
        <v>0.06</v>
      </c>
      <c r="U18" s="23" t="s">
        <v>211</v>
      </c>
      <c r="V18" s="23" t="s">
        <v>207</v>
      </c>
      <c r="W18" s="23" t="s">
        <v>143</v>
      </c>
      <c r="X18" s="23">
        <v>0.01</v>
      </c>
      <c r="Y18" s="23">
        <v>0.17</v>
      </c>
      <c r="Z18" s="23" t="s">
        <v>170</v>
      </c>
      <c r="AA18" s="23" t="s">
        <v>209</v>
      </c>
      <c r="AB18" s="23" t="s">
        <v>179</v>
      </c>
      <c r="AC18" s="23" t="s">
        <v>209</v>
      </c>
      <c r="AD18" s="23">
        <v>0.06</v>
      </c>
      <c r="AE18" s="23">
        <v>0.03</v>
      </c>
      <c r="AF18" s="23" t="s">
        <v>134</v>
      </c>
      <c r="AG18" s="23">
        <v>0.06</v>
      </c>
      <c r="AH18" s="23" t="s">
        <v>135</v>
      </c>
    </row>
    <row r="19" spans="1:34" x14ac:dyDescent="0.3">
      <c r="B19" s="22">
        <f>((B8)+(B10)+(B12)+(B14)+(B16)+(B18))</f>
        <v>1</v>
      </c>
      <c r="C19" s="22">
        <f t="shared" ref="C19:AH19" si="0">((C8)+(C10)+(C12)+(C14)+(C16)+(C18))</f>
        <v>1</v>
      </c>
      <c r="D19" s="22">
        <f t="shared" si="0"/>
        <v>1</v>
      </c>
      <c r="E19" s="22">
        <f t="shared" si="0"/>
        <v>1</v>
      </c>
      <c r="F19" s="22">
        <f t="shared" si="0"/>
        <v>1</v>
      </c>
      <c r="G19" s="22">
        <f t="shared" si="0"/>
        <v>1</v>
      </c>
      <c r="H19" s="22">
        <f t="shared" si="0"/>
        <v>1</v>
      </c>
      <c r="I19" s="22">
        <f t="shared" si="0"/>
        <v>1</v>
      </c>
      <c r="J19" s="22">
        <f t="shared" si="0"/>
        <v>1</v>
      </c>
      <c r="K19" s="22">
        <f t="shared" si="0"/>
        <v>1</v>
      </c>
      <c r="L19" s="22">
        <f t="shared" si="0"/>
        <v>1</v>
      </c>
      <c r="M19" s="22">
        <f t="shared" si="0"/>
        <v>1</v>
      </c>
      <c r="N19" s="22">
        <f t="shared" si="0"/>
        <v>1</v>
      </c>
      <c r="O19" s="22">
        <f t="shared" si="0"/>
        <v>0.99999999999999989</v>
      </c>
      <c r="P19" s="22">
        <f t="shared" si="0"/>
        <v>1</v>
      </c>
      <c r="Q19" s="22">
        <f t="shared" si="0"/>
        <v>1</v>
      </c>
      <c r="R19" s="22">
        <f t="shared" si="0"/>
        <v>1</v>
      </c>
      <c r="S19" s="22">
        <f t="shared" si="0"/>
        <v>1</v>
      </c>
      <c r="T19" s="22">
        <f t="shared" si="0"/>
        <v>1</v>
      </c>
      <c r="U19" s="22">
        <f t="shared" si="0"/>
        <v>1</v>
      </c>
      <c r="V19" s="22">
        <f t="shared" si="0"/>
        <v>0.99999999999999989</v>
      </c>
      <c r="W19" s="22">
        <f t="shared" si="0"/>
        <v>1</v>
      </c>
      <c r="X19" s="22">
        <f t="shared" si="0"/>
        <v>1</v>
      </c>
      <c r="Y19" s="22">
        <f t="shared" si="0"/>
        <v>1</v>
      </c>
      <c r="Z19" s="22">
        <f t="shared" si="0"/>
        <v>1</v>
      </c>
      <c r="AA19" s="22">
        <f t="shared" si="0"/>
        <v>1</v>
      </c>
      <c r="AB19" s="22">
        <f t="shared" si="0"/>
        <v>1</v>
      </c>
      <c r="AC19" s="22">
        <f t="shared" si="0"/>
        <v>1</v>
      </c>
      <c r="AD19" s="22">
        <f t="shared" si="0"/>
        <v>1</v>
      </c>
      <c r="AE19" s="22">
        <f t="shared" si="0"/>
        <v>1</v>
      </c>
      <c r="AF19" s="22">
        <f t="shared" si="0"/>
        <v>1.0000000000000002</v>
      </c>
      <c r="AG19" s="22">
        <f t="shared" si="0"/>
        <v>1</v>
      </c>
      <c r="AH19" s="22">
        <f t="shared" si="0"/>
        <v>1</v>
      </c>
    </row>
  </sheetData>
  <sheetProtection algorithmName="SHA-512" hashValue="R3lHlrZAt25X5BnN0KalfR9EqpaR0pAki/n7kQC87D80j+zApuxj2TMvrOKiT4ODYWpBKxUM5df3cwYHAGIL5Q==" saltValue="EfUUd74b6aci83Uw5rjU4A==" spinCount="100000" sheet="1" objects="1" scenarios="1"/>
  <mergeCells count="8">
    <mergeCell ref="P3:Z3"/>
    <mergeCell ref="AE3:AH3"/>
    <mergeCell ref="AA3:AD3"/>
    <mergeCell ref="A2:O2"/>
    <mergeCell ref="C3:D3"/>
    <mergeCell ref="E3:H3"/>
    <mergeCell ref="I3:K3"/>
    <mergeCell ref="L3:O3"/>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5:AH11 B13:AH13 C12:AH12 B18 D18:E18 G18:J18 L18 N18:O18 S18 U18:W18 B17:AH17 B16:V16 X16:AH16 Z18:AC18 AF18 AH18 B15:AH15 B14:AG14"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AH19"/>
  <sheetViews>
    <sheetView showGridLines="0" workbookViewId="0"/>
  </sheetViews>
  <sheetFormatPr defaultRowHeight="14.4" x14ac:dyDescent="0.3"/>
  <cols>
    <col min="1" max="1" width="26.88671875" customWidth="1"/>
    <col min="2" max="34" width="10.6640625" customWidth="1"/>
  </cols>
  <sheetData>
    <row r="1" spans="1:34" ht="21" x14ac:dyDescent="0.4">
      <c r="A1" s="21" t="str">
        <f>HYPERLINK("#Contents!A1","Return to Contents")</f>
        <v>Return to Contents</v>
      </c>
    </row>
    <row r="2" spans="1:34" ht="40.799999999999997" customHeight="1" x14ac:dyDescent="0.35">
      <c r="A2" s="73" t="s">
        <v>899</v>
      </c>
      <c r="B2" s="74"/>
      <c r="C2" s="74"/>
      <c r="D2" s="74"/>
      <c r="E2" s="74"/>
      <c r="F2" s="74"/>
      <c r="G2" s="74"/>
      <c r="H2" s="74"/>
      <c r="I2" s="74"/>
      <c r="J2" s="74"/>
      <c r="K2" s="74"/>
      <c r="L2" s="74"/>
      <c r="M2" s="74"/>
      <c r="N2" s="74"/>
      <c r="O2" s="74"/>
    </row>
    <row r="3" spans="1:34" ht="14.4" customHeight="1" x14ac:dyDescent="0.3">
      <c r="A3" s="1"/>
      <c r="B3" s="1"/>
      <c r="C3" s="69" t="s">
        <v>252</v>
      </c>
      <c r="D3" s="71"/>
      <c r="E3" s="69" t="s">
        <v>861</v>
      </c>
      <c r="F3" s="70"/>
      <c r="G3" s="70"/>
      <c r="H3" s="71"/>
      <c r="I3" s="72" t="s">
        <v>862</v>
      </c>
      <c r="J3" s="72"/>
      <c r="K3" s="72"/>
      <c r="L3" s="72" t="s">
        <v>887</v>
      </c>
      <c r="M3" s="72"/>
      <c r="N3" s="72" t="s">
        <v>253</v>
      </c>
      <c r="O3" s="72"/>
      <c r="P3" s="69" t="s">
        <v>888</v>
      </c>
      <c r="Q3" s="70"/>
      <c r="R3" s="70"/>
      <c r="S3" s="70"/>
      <c r="T3" s="70"/>
      <c r="U3" s="70"/>
      <c r="V3" s="70"/>
      <c r="W3" s="70"/>
      <c r="X3" s="70"/>
      <c r="Y3" s="70"/>
      <c r="Z3" s="71"/>
      <c r="AA3" s="69" t="s">
        <v>889</v>
      </c>
      <c r="AB3" s="70"/>
      <c r="AC3" s="70"/>
      <c r="AD3" s="70"/>
      <c r="AE3" s="69" t="s">
        <v>890</v>
      </c>
      <c r="AF3" s="70"/>
      <c r="AG3" s="70"/>
      <c r="AH3" s="70"/>
    </row>
    <row r="4" spans="1:34" ht="50.1" customHeight="1" x14ac:dyDescent="0.3">
      <c r="A4" s="2" t="s">
        <v>0</v>
      </c>
      <c r="B4" s="2" t="s">
        <v>1</v>
      </c>
      <c r="C4" s="2" t="s">
        <v>2</v>
      </c>
      <c r="D4" s="2" t="s">
        <v>3</v>
      </c>
      <c r="E4" s="2" t="s">
        <v>4</v>
      </c>
      <c r="F4" s="2" t="s">
        <v>5</v>
      </c>
      <c r="G4" s="2" t="s">
        <v>6</v>
      </c>
      <c r="H4" s="2" t="s">
        <v>7</v>
      </c>
      <c r="I4" s="2" t="s">
        <v>8</v>
      </c>
      <c r="J4" s="2" t="s">
        <v>9</v>
      </c>
      <c r="K4" s="2" t="s">
        <v>18</v>
      </c>
      <c r="L4" s="2" t="s">
        <v>863</v>
      </c>
      <c r="M4" s="2" t="s">
        <v>864</v>
      </c>
      <c r="N4" s="2" t="s">
        <v>865</v>
      </c>
      <c r="O4" s="2" t="s">
        <v>866</v>
      </c>
      <c r="P4" s="2" t="s">
        <v>11</v>
      </c>
      <c r="Q4" s="2" t="s">
        <v>877</v>
      </c>
      <c r="R4" s="2" t="s">
        <v>15</v>
      </c>
      <c r="S4" s="2" t="s">
        <v>14</v>
      </c>
      <c r="T4" s="2" t="s">
        <v>10</v>
      </c>
      <c r="U4" s="2" t="s">
        <v>12</v>
      </c>
      <c r="V4" s="2" t="s">
        <v>18</v>
      </c>
      <c r="W4" s="2" t="s">
        <v>867</v>
      </c>
      <c r="X4" s="2" t="s">
        <v>868</v>
      </c>
      <c r="Y4" s="2" t="s">
        <v>13</v>
      </c>
      <c r="Z4" s="2" t="s">
        <v>876</v>
      </c>
      <c r="AA4" s="2" t="s">
        <v>19</v>
      </c>
      <c r="AB4" s="2" t="s">
        <v>16</v>
      </c>
      <c r="AC4" s="2" t="s">
        <v>17</v>
      </c>
      <c r="AD4" s="2" t="s">
        <v>18</v>
      </c>
      <c r="AE4" s="2" t="s">
        <v>22</v>
      </c>
      <c r="AF4" s="2" t="s">
        <v>20</v>
      </c>
      <c r="AG4" s="2" t="s">
        <v>21</v>
      </c>
      <c r="AH4" s="2" t="s">
        <v>875</v>
      </c>
    </row>
    <row r="5" spans="1:34" ht="20.100000000000001" customHeight="1" x14ac:dyDescent="0.3">
      <c r="A5" s="6" t="s">
        <v>23</v>
      </c>
      <c r="B5" s="5" t="s">
        <v>24</v>
      </c>
      <c r="C5" s="5" t="s">
        <v>25</v>
      </c>
      <c r="D5" s="5" t="s">
        <v>26</v>
      </c>
      <c r="E5" s="5" t="s">
        <v>27</v>
      </c>
      <c r="F5" s="5" t="s">
        <v>28</v>
      </c>
      <c r="G5" s="5" t="s">
        <v>29</v>
      </c>
      <c r="H5" s="5" t="s">
        <v>30</v>
      </c>
      <c r="I5" s="5" t="s">
        <v>31</v>
      </c>
      <c r="J5" s="5" t="s">
        <v>32</v>
      </c>
      <c r="K5" s="5" t="s">
        <v>33</v>
      </c>
      <c r="L5" s="5" t="s">
        <v>34</v>
      </c>
      <c r="M5" s="5" t="s">
        <v>35</v>
      </c>
      <c r="N5" s="5" t="s">
        <v>36</v>
      </c>
      <c r="O5" s="5" t="s">
        <v>37</v>
      </c>
      <c r="P5" s="5" t="s">
        <v>39</v>
      </c>
      <c r="Q5" s="5" t="s">
        <v>46</v>
      </c>
      <c r="R5" s="5" t="s">
        <v>48</v>
      </c>
      <c r="S5" s="5" t="s">
        <v>45</v>
      </c>
      <c r="T5" s="5" t="s">
        <v>38</v>
      </c>
      <c r="U5" s="5" t="s">
        <v>40</v>
      </c>
      <c r="V5" s="5" t="s">
        <v>42</v>
      </c>
      <c r="W5" s="5" t="s">
        <v>43</v>
      </c>
      <c r="X5" s="5" t="s">
        <v>44</v>
      </c>
      <c r="Y5" s="5" t="s">
        <v>41</v>
      </c>
      <c r="Z5" s="5" t="s">
        <v>47</v>
      </c>
      <c r="AA5" s="5" t="s">
        <v>56</v>
      </c>
      <c r="AB5" s="5" t="s">
        <v>53</v>
      </c>
      <c r="AC5" s="5" t="s">
        <v>54</v>
      </c>
      <c r="AD5" s="5" t="s">
        <v>55</v>
      </c>
      <c r="AE5" s="5" t="s">
        <v>60</v>
      </c>
      <c r="AF5" s="5" t="s">
        <v>57</v>
      </c>
      <c r="AG5" s="5" t="s">
        <v>58</v>
      </c>
      <c r="AH5" s="5" t="s">
        <v>59</v>
      </c>
    </row>
    <row r="6" spans="1:34" ht="20.100000000000001" customHeight="1" x14ac:dyDescent="0.3">
      <c r="A6" s="3" t="s">
        <v>61</v>
      </c>
      <c r="B6" s="4" t="s">
        <v>62</v>
      </c>
      <c r="C6" s="4" t="s">
        <v>255</v>
      </c>
      <c r="D6" s="4" t="s">
        <v>64</v>
      </c>
      <c r="E6" s="4" t="s">
        <v>355</v>
      </c>
      <c r="F6" s="4" t="s">
        <v>314</v>
      </c>
      <c r="G6" s="4" t="s">
        <v>258</v>
      </c>
      <c r="H6" s="4" t="s">
        <v>68</v>
      </c>
      <c r="I6" s="4" t="s">
        <v>260</v>
      </c>
      <c r="J6" s="4" t="s">
        <v>70</v>
      </c>
      <c r="K6" s="4" t="s">
        <v>315</v>
      </c>
      <c r="L6" s="4" t="s">
        <v>316</v>
      </c>
      <c r="M6" s="4" t="s">
        <v>662</v>
      </c>
      <c r="N6" s="4" t="s">
        <v>74</v>
      </c>
      <c r="O6" s="4" t="s">
        <v>264</v>
      </c>
      <c r="P6" s="4" t="s">
        <v>517</v>
      </c>
      <c r="Q6" s="4" t="s">
        <v>333</v>
      </c>
      <c r="R6" s="4" t="s">
        <v>320</v>
      </c>
      <c r="S6" s="4" t="s">
        <v>83</v>
      </c>
      <c r="T6" s="4" t="s">
        <v>515</v>
      </c>
      <c r="U6" s="4" t="s">
        <v>78</v>
      </c>
      <c r="V6" s="4" t="s">
        <v>199</v>
      </c>
      <c r="W6" s="4" t="s">
        <v>81</v>
      </c>
      <c r="X6" s="4" t="s">
        <v>310</v>
      </c>
      <c r="Y6" s="4" t="s">
        <v>217</v>
      </c>
      <c r="Z6" s="4" t="s">
        <v>85</v>
      </c>
      <c r="AA6" s="4" t="s">
        <v>92</v>
      </c>
      <c r="AB6" s="4" t="s">
        <v>323</v>
      </c>
      <c r="AC6" s="4" t="s">
        <v>90</v>
      </c>
      <c r="AD6" s="4" t="s">
        <v>240</v>
      </c>
      <c r="AE6" s="4" t="s">
        <v>324</v>
      </c>
      <c r="AF6" s="4" t="s">
        <v>271</v>
      </c>
      <c r="AG6" s="4" t="s">
        <v>94</v>
      </c>
      <c r="AH6" s="4" t="s">
        <v>95</v>
      </c>
    </row>
    <row r="7" spans="1:34" ht="20.100000000000001" customHeight="1" x14ac:dyDescent="0.3">
      <c r="A7" s="6" t="s">
        <v>609</v>
      </c>
      <c r="B7" s="5" t="s">
        <v>686</v>
      </c>
      <c r="C7" s="5" t="s">
        <v>561</v>
      </c>
      <c r="D7" s="5" t="s">
        <v>75</v>
      </c>
      <c r="E7" s="5" t="s">
        <v>151</v>
      </c>
      <c r="F7" s="5" t="s">
        <v>492</v>
      </c>
      <c r="G7" s="5" t="s">
        <v>492</v>
      </c>
      <c r="H7" s="5" t="s">
        <v>451</v>
      </c>
      <c r="I7" s="5" t="s">
        <v>836</v>
      </c>
      <c r="J7" s="5" t="s">
        <v>274</v>
      </c>
      <c r="K7" s="5" t="s">
        <v>299</v>
      </c>
      <c r="L7" s="5" t="s">
        <v>550</v>
      </c>
      <c r="M7" s="5" t="s">
        <v>122</v>
      </c>
      <c r="N7" s="5" t="s">
        <v>451</v>
      </c>
      <c r="O7" s="5" t="s">
        <v>293</v>
      </c>
      <c r="P7" s="5" t="s">
        <v>275</v>
      </c>
      <c r="Q7" s="5" t="s">
        <v>482</v>
      </c>
      <c r="R7" s="5" t="s">
        <v>47</v>
      </c>
      <c r="S7" s="5" t="s">
        <v>308</v>
      </c>
      <c r="T7" s="5" t="s">
        <v>298</v>
      </c>
      <c r="U7" s="5" t="s">
        <v>196</v>
      </c>
      <c r="V7" s="5" t="s">
        <v>95</v>
      </c>
      <c r="W7" s="5" t="s">
        <v>214</v>
      </c>
      <c r="X7" s="5" t="s">
        <v>163</v>
      </c>
      <c r="Y7" s="5" t="s">
        <v>110</v>
      </c>
      <c r="Z7" s="5" t="s">
        <v>197</v>
      </c>
      <c r="AA7" s="5" t="s">
        <v>292</v>
      </c>
      <c r="AB7" s="5" t="s">
        <v>850</v>
      </c>
      <c r="AC7" s="5" t="s">
        <v>302</v>
      </c>
      <c r="AD7" s="5" t="s">
        <v>115</v>
      </c>
      <c r="AE7" s="5" t="s">
        <v>565</v>
      </c>
      <c r="AF7" s="5" t="s">
        <v>292</v>
      </c>
      <c r="AG7" s="5" t="s">
        <v>43</v>
      </c>
      <c r="AH7" s="5" t="s">
        <v>113</v>
      </c>
    </row>
    <row r="8" spans="1:34" ht="20.100000000000001" customHeight="1" x14ac:dyDescent="0.3">
      <c r="A8" s="3" t="s">
        <v>615</v>
      </c>
      <c r="B8" s="23" t="s">
        <v>137</v>
      </c>
      <c r="C8" s="23" t="s">
        <v>173</v>
      </c>
      <c r="D8" s="23" t="s">
        <v>126</v>
      </c>
      <c r="E8" s="23" t="s">
        <v>171</v>
      </c>
      <c r="F8" s="23" t="s">
        <v>170</v>
      </c>
      <c r="G8" s="23" t="s">
        <v>170</v>
      </c>
      <c r="H8" s="23" t="s">
        <v>170</v>
      </c>
      <c r="I8" s="23" t="s">
        <v>137</v>
      </c>
      <c r="J8" s="23" t="s">
        <v>131</v>
      </c>
      <c r="K8" s="23" t="s">
        <v>126</v>
      </c>
      <c r="L8" s="23" t="s">
        <v>170</v>
      </c>
      <c r="M8" s="23" t="s">
        <v>137</v>
      </c>
      <c r="N8" s="23" t="s">
        <v>131</v>
      </c>
      <c r="O8" s="23" t="s">
        <v>124</v>
      </c>
      <c r="P8" s="23" t="s">
        <v>141</v>
      </c>
      <c r="Q8" s="23" t="s">
        <v>243</v>
      </c>
      <c r="R8" s="23" t="s">
        <v>141</v>
      </c>
      <c r="S8" s="23" t="s">
        <v>312</v>
      </c>
      <c r="T8" s="23" t="s">
        <v>138</v>
      </c>
      <c r="U8" s="23" t="s">
        <v>125</v>
      </c>
      <c r="V8" s="23" t="s">
        <v>228</v>
      </c>
      <c r="W8" s="23" t="s">
        <v>345</v>
      </c>
      <c r="X8" s="23" t="s">
        <v>147</v>
      </c>
      <c r="Y8" s="23" t="s">
        <v>170</v>
      </c>
      <c r="Z8" s="23" t="s">
        <v>141</v>
      </c>
      <c r="AA8" s="23" t="s">
        <v>130</v>
      </c>
      <c r="AB8" s="23" t="s">
        <v>288</v>
      </c>
      <c r="AC8" s="23" t="s">
        <v>138</v>
      </c>
      <c r="AD8" s="23" t="s">
        <v>131</v>
      </c>
      <c r="AE8" s="23" t="s">
        <v>123</v>
      </c>
      <c r="AF8" s="23" t="s">
        <v>141</v>
      </c>
      <c r="AG8" s="23" t="s">
        <v>126</v>
      </c>
      <c r="AH8" s="23" t="s">
        <v>288</v>
      </c>
    </row>
    <row r="9" spans="1:34" ht="20.100000000000001" customHeight="1" x14ac:dyDescent="0.3">
      <c r="A9" s="6" t="s">
        <v>599</v>
      </c>
      <c r="B9" s="5" t="s">
        <v>860</v>
      </c>
      <c r="C9" s="5" t="s">
        <v>317</v>
      </c>
      <c r="D9" s="5" t="s">
        <v>413</v>
      </c>
      <c r="E9" s="5" t="s">
        <v>219</v>
      </c>
      <c r="F9" s="5" t="s">
        <v>482</v>
      </c>
      <c r="G9" s="5" t="s">
        <v>575</v>
      </c>
      <c r="H9" s="5" t="s">
        <v>276</v>
      </c>
      <c r="I9" s="5" t="s">
        <v>836</v>
      </c>
      <c r="J9" s="5" t="s">
        <v>696</v>
      </c>
      <c r="K9" s="5" t="s">
        <v>236</v>
      </c>
      <c r="L9" s="5" t="s">
        <v>775</v>
      </c>
      <c r="M9" s="5" t="s">
        <v>185</v>
      </c>
      <c r="N9" s="5" t="s">
        <v>280</v>
      </c>
      <c r="O9" s="5" t="s">
        <v>120</v>
      </c>
      <c r="P9" s="5" t="s">
        <v>223</v>
      </c>
      <c r="Q9" s="5" t="s">
        <v>150</v>
      </c>
      <c r="R9" s="5" t="s">
        <v>111</v>
      </c>
      <c r="S9" s="5" t="s">
        <v>122</v>
      </c>
      <c r="T9" s="5" t="s">
        <v>277</v>
      </c>
      <c r="U9" s="5" t="s">
        <v>109</v>
      </c>
      <c r="V9" s="5" t="s">
        <v>115</v>
      </c>
      <c r="W9" s="5" t="s">
        <v>95</v>
      </c>
      <c r="X9" s="5" t="s">
        <v>118</v>
      </c>
      <c r="Y9" s="5" t="s">
        <v>161</v>
      </c>
      <c r="Z9" s="5" t="s">
        <v>113</v>
      </c>
      <c r="AA9" s="5" t="s">
        <v>220</v>
      </c>
      <c r="AB9" s="5" t="s">
        <v>684</v>
      </c>
      <c r="AC9" s="5" t="s">
        <v>569</v>
      </c>
      <c r="AD9" s="5" t="s">
        <v>115</v>
      </c>
      <c r="AE9" s="5" t="s">
        <v>553</v>
      </c>
      <c r="AF9" s="5" t="s">
        <v>82</v>
      </c>
      <c r="AG9" s="5" t="s">
        <v>166</v>
      </c>
      <c r="AH9" s="5" t="s">
        <v>113</v>
      </c>
    </row>
    <row r="10" spans="1:34" ht="20.100000000000001" customHeight="1" x14ac:dyDescent="0.3">
      <c r="A10" s="3" t="s">
        <v>607</v>
      </c>
      <c r="B10" s="23" t="s">
        <v>131</v>
      </c>
      <c r="C10" s="23" t="s">
        <v>131</v>
      </c>
      <c r="D10" s="23" t="s">
        <v>173</v>
      </c>
      <c r="E10" s="23" t="s">
        <v>136</v>
      </c>
      <c r="F10" s="23" t="s">
        <v>173</v>
      </c>
      <c r="G10" s="23" t="s">
        <v>124</v>
      </c>
      <c r="H10" s="23" t="s">
        <v>173</v>
      </c>
      <c r="I10" s="23" t="s">
        <v>137</v>
      </c>
      <c r="J10" s="23" t="s">
        <v>170</v>
      </c>
      <c r="K10" s="23" t="s">
        <v>141</v>
      </c>
      <c r="L10" s="23" t="s">
        <v>146</v>
      </c>
      <c r="M10" s="23" t="s">
        <v>243</v>
      </c>
      <c r="N10" s="23" t="s">
        <v>228</v>
      </c>
      <c r="O10" s="23" t="s">
        <v>125</v>
      </c>
      <c r="P10" s="23" t="s">
        <v>209</v>
      </c>
      <c r="Q10" s="23" t="s">
        <v>347</v>
      </c>
      <c r="R10" s="23" t="s">
        <v>179</v>
      </c>
      <c r="S10" s="23" t="s">
        <v>170</v>
      </c>
      <c r="T10" s="23" t="s">
        <v>147</v>
      </c>
      <c r="U10" s="23" t="s">
        <v>136</v>
      </c>
      <c r="V10" s="23" t="s">
        <v>142</v>
      </c>
      <c r="W10" s="23" t="s">
        <v>131</v>
      </c>
      <c r="X10" s="23" t="s">
        <v>179</v>
      </c>
      <c r="Y10" s="23" t="s">
        <v>142</v>
      </c>
      <c r="Z10" s="23" t="s">
        <v>208</v>
      </c>
      <c r="AA10" s="23" t="s">
        <v>209</v>
      </c>
      <c r="AB10" s="23" t="s">
        <v>181</v>
      </c>
      <c r="AC10" s="23" t="s">
        <v>128</v>
      </c>
      <c r="AD10" s="23" t="s">
        <v>131</v>
      </c>
      <c r="AE10" s="23" t="s">
        <v>125</v>
      </c>
      <c r="AF10" s="23" t="s">
        <v>134</v>
      </c>
      <c r="AG10" s="23" t="s">
        <v>137</v>
      </c>
      <c r="AH10" s="23">
        <v>0.33</v>
      </c>
    </row>
    <row r="11" spans="1:34" ht="20.100000000000001" customHeight="1" x14ac:dyDescent="0.3">
      <c r="A11" s="6" t="s">
        <v>623</v>
      </c>
      <c r="B11" s="5" t="s">
        <v>733</v>
      </c>
      <c r="C11" s="5" t="s">
        <v>755</v>
      </c>
      <c r="D11" s="5" t="s">
        <v>655</v>
      </c>
      <c r="E11" s="5" t="s">
        <v>199</v>
      </c>
      <c r="F11" s="5" t="s">
        <v>415</v>
      </c>
      <c r="G11" s="5" t="s">
        <v>483</v>
      </c>
      <c r="H11" s="5" t="s">
        <v>310</v>
      </c>
      <c r="I11" s="5" t="s">
        <v>639</v>
      </c>
      <c r="J11" s="5" t="s">
        <v>87</v>
      </c>
      <c r="K11" s="5" t="s">
        <v>236</v>
      </c>
      <c r="L11" s="5" t="s">
        <v>379</v>
      </c>
      <c r="M11" s="5" t="s">
        <v>159</v>
      </c>
      <c r="N11" s="5" t="s">
        <v>354</v>
      </c>
      <c r="O11" s="5" t="s">
        <v>166</v>
      </c>
      <c r="P11" s="5" t="s">
        <v>503</v>
      </c>
      <c r="Q11" s="5" t="s">
        <v>42</v>
      </c>
      <c r="R11" s="5" t="s">
        <v>189</v>
      </c>
      <c r="S11" s="5" t="s">
        <v>235</v>
      </c>
      <c r="T11" s="5" t="s">
        <v>239</v>
      </c>
      <c r="U11" s="5" t="s">
        <v>202</v>
      </c>
      <c r="V11" s="5" t="s">
        <v>201</v>
      </c>
      <c r="W11" s="5" t="s">
        <v>95</v>
      </c>
      <c r="X11" s="5" t="s">
        <v>112</v>
      </c>
      <c r="Y11" s="5" t="s">
        <v>151</v>
      </c>
      <c r="Z11" s="5" t="s">
        <v>95</v>
      </c>
      <c r="AA11" s="5" t="s">
        <v>571</v>
      </c>
      <c r="AB11" s="5" t="s">
        <v>483</v>
      </c>
      <c r="AC11" s="5" t="s">
        <v>27</v>
      </c>
      <c r="AD11" s="5" t="s">
        <v>118</v>
      </c>
      <c r="AE11" s="5" t="s">
        <v>149</v>
      </c>
      <c r="AF11" s="5" t="s">
        <v>364</v>
      </c>
      <c r="AG11" s="5" t="s">
        <v>78</v>
      </c>
      <c r="AH11" s="5" t="s">
        <v>160</v>
      </c>
    </row>
    <row r="12" spans="1:34" ht="20.100000000000001" customHeight="1" x14ac:dyDescent="0.3">
      <c r="A12" s="3" t="s">
        <v>624</v>
      </c>
      <c r="B12" s="23" t="s">
        <v>146</v>
      </c>
      <c r="C12" s="23" t="s">
        <v>146</v>
      </c>
      <c r="D12" s="23" t="s">
        <v>128</v>
      </c>
      <c r="E12" s="23" t="s">
        <v>128</v>
      </c>
      <c r="F12" s="23" t="s">
        <v>131</v>
      </c>
      <c r="G12" s="23" t="s">
        <v>171</v>
      </c>
      <c r="H12" s="23" t="s">
        <v>171</v>
      </c>
      <c r="I12" s="23" t="s">
        <v>170</v>
      </c>
      <c r="J12" s="23" t="s">
        <v>171</v>
      </c>
      <c r="K12" s="23" t="s">
        <v>141</v>
      </c>
      <c r="L12" s="23" t="s">
        <v>131</v>
      </c>
      <c r="M12" s="23" t="s">
        <v>136</v>
      </c>
      <c r="N12" s="23" t="s">
        <v>146</v>
      </c>
      <c r="O12" s="23" t="s">
        <v>147</v>
      </c>
      <c r="P12" s="23" t="s">
        <v>171</v>
      </c>
      <c r="Q12" s="23" t="s">
        <v>208</v>
      </c>
      <c r="R12" s="23" t="s">
        <v>126</v>
      </c>
      <c r="S12" s="23" t="s">
        <v>137</v>
      </c>
      <c r="T12" s="23" t="s">
        <v>243</v>
      </c>
      <c r="U12" s="23" t="s">
        <v>288</v>
      </c>
      <c r="V12" s="23" t="s">
        <v>137</v>
      </c>
      <c r="W12" s="23" t="s">
        <v>170</v>
      </c>
      <c r="X12" s="23" t="s">
        <v>128</v>
      </c>
      <c r="Y12" s="23" t="s">
        <v>312</v>
      </c>
      <c r="Z12" s="23" t="s">
        <v>124</v>
      </c>
      <c r="AA12" s="23" t="s">
        <v>128</v>
      </c>
      <c r="AB12" s="23" t="s">
        <v>130</v>
      </c>
      <c r="AC12" s="23" t="s">
        <v>131</v>
      </c>
      <c r="AD12" s="23" t="s">
        <v>130</v>
      </c>
      <c r="AE12" s="23" t="s">
        <v>146</v>
      </c>
      <c r="AF12" s="23" t="s">
        <v>171</v>
      </c>
      <c r="AG12" s="23" t="s">
        <v>174</v>
      </c>
      <c r="AH12" s="23" t="s">
        <v>228</v>
      </c>
    </row>
    <row r="13" spans="1:34" ht="20.100000000000001" customHeight="1" x14ac:dyDescent="0.3">
      <c r="A13" s="6" t="s">
        <v>621</v>
      </c>
      <c r="B13" s="5" t="s">
        <v>812</v>
      </c>
      <c r="C13" s="5" t="s">
        <v>231</v>
      </c>
      <c r="D13" s="5" t="s">
        <v>415</v>
      </c>
      <c r="E13" s="5" t="s">
        <v>206</v>
      </c>
      <c r="F13" s="5" t="s">
        <v>503</v>
      </c>
      <c r="G13" s="5" t="s">
        <v>507</v>
      </c>
      <c r="H13" s="5" t="s">
        <v>55</v>
      </c>
      <c r="I13" s="5" t="s">
        <v>106</v>
      </c>
      <c r="J13" s="5" t="s">
        <v>677</v>
      </c>
      <c r="K13" s="5" t="s">
        <v>189</v>
      </c>
      <c r="L13" s="5" t="s">
        <v>184</v>
      </c>
      <c r="M13" s="5" t="s">
        <v>249</v>
      </c>
      <c r="N13" s="5" t="s">
        <v>153</v>
      </c>
      <c r="O13" s="5" t="s">
        <v>91</v>
      </c>
      <c r="P13" s="5" t="s">
        <v>639</v>
      </c>
      <c r="Q13" s="5" t="s">
        <v>287</v>
      </c>
      <c r="R13" s="5" t="s">
        <v>122</v>
      </c>
      <c r="S13" s="5" t="s">
        <v>113</v>
      </c>
      <c r="T13" s="5" t="s">
        <v>111</v>
      </c>
      <c r="U13" s="5" t="s">
        <v>108</v>
      </c>
      <c r="V13" s="5" t="s">
        <v>118</v>
      </c>
      <c r="W13" s="5" t="s">
        <v>108</v>
      </c>
      <c r="X13" s="5" t="s">
        <v>168</v>
      </c>
      <c r="Y13" s="5" t="s">
        <v>115</v>
      </c>
      <c r="Z13" s="5" t="s">
        <v>197</v>
      </c>
      <c r="AA13" s="5" t="s">
        <v>602</v>
      </c>
      <c r="AB13" s="5" t="s">
        <v>244</v>
      </c>
      <c r="AC13" s="5" t="s">
        <v>281</v>
      </c>
      <c r="AD13" s="5" t="s">
        <v>118</v>
      </c>
      <c r="AE13" s="5" t="s">
        <v>244</v>
      </c>
      <c r="AF13" s="5" t="s">
        <v>776</v>
      </c>
      <c r="AG13" s="5" t="s">
        <v>109</v>
      </c>
      <c r="AH13" s="5" t="s">
        <v>116</v>
      </c>
    </row>
    <row r="14" spans="1:34" ht="20.100000000000001" customHeight="1" x14ac:dyDescent="0.3">
      <c r="A14" s="3" t="s">
        <v>622</v>
      </c>
      <c r="B14" s="23" t="s">
        <v>141</v>
      </c>
      <c r="C14" s="23" t="s">
        <v>141</v>
      </c>
      <c r="D14" s="23" t="s">
        <v>130</v>
      </c>
      <c r="E14" s="23" t="s">
        <v>243</v>
      </c>
      <c r="F14" s="23" t="s">
        <v>172</v>
      </c>
      <c r="G14" s="23" t="s">
        <v>141</v>
      </c>
      <c r="H14" s="23" t="s">
        <v>172</v>
      </c>
      <c r="I14" s="23" t="s">
        <v>207</v>
      </c>
      <c r="J14" s="23" t="s">
        <v>128</v>
      </c>
      <c r="K14" s="23" t="s">
        <v>136</v>
      </c>
      <c r="L14" s="23" t="s">
        <v>172</v>
      </c>
      <c r="M14" s="23" t="s">
        <v>171</v>
      </c>
      <c r="N14" s="23" t="s">
        <v>131</v>
      </c>
      <c r="O14" s="23" t="s">
        <v>208</v>
      </c>
      <c r="P14" s="23" t="s">
        <v>132</v>
      </c>
      <c r="Q14" s="23" t="s">
        <v>179</v>
      </c>
      <c r="R14" s="23" t="s">
        <v>131</v>
      </c>
      <c r="S14" s="23" t="s">
        <v>143</v>
      </c>
      <c r="T14" s="23" t="s">
        <v>209</v>
      </c>
      <c r="U14" s="23" t="s">
        <v>143</v>
      </c>
      <c r="V14" s="23" t="s">
        <v>134</v>
      </c>
      <c r="W14" s="23" t="s">
        <v>143</v>
      </c>
      <c r="X14" s="23" t="s">
        <v>312</v>
      </c>
      <c r="Y14" s="23" t="s">
        <v>211</v>
      </c>
      <c r="Z14" s="23" t="s">
        <v>228</v>
      </c>
      <c r="AA14" s="23" t="s">
        <v>243</v>
      </c>
      <c r="AB14" s="23" t="s">
        <v>148</v>
      </c>
      <c r="AC14" s="23" t="s">
        <v>208</v>
      </c>
      <c r="AD14" s="23" t="s">
        <v>171</v>
      </c>
      <c r="AE14" s="23" t="s">
        <v>179</v>
      </c>
      <c r="AF14" s="23" t="s">
        <v>313</v>
      </c>
      <c r="AG14" s="23" t="s">
        <v>211</v>
      </c>
      <c r="AH14" s="23" t="s">
        <v>179</v>
      </c>
    </row>
    <row r="15" spans="1:34" ht="20.100000000000001" customHeight="1" x14ac:dyDescent="0.3">
      <c r="A15" s="6" t="s">
        <v>616</v>
      </c>
      <c r="B15" s="5" t="s">
        <v>552</v>
      </c>
      <c r="C15" s="5" t="s">
        <v>231</v>
      </c>
      <c r="D15" s="5" t="s">
        <v>505</v>
      </c>
      <c r="E15" s="5" t="s">
        <v>85</v>
      </c>
      <c r="F15" s="5" t="s">
        <v>354</v>
      </c>
      <c r="G15" s="5" t="s">
        <v>234</v>
      </c>
      <c r="H15" s="5" t="s">
        <v>827</v>
      </c>
      <c r="I15" s="5" t="s">
        <v>79</v>
      </c>
      <c r="J15" s="5" t="s">
        <v>284</v>
      </c>
      <c r="K15" s="5" t="s">
        <v>40</v>
      </c>
      <c r="L15" s="5" t="s">
        <v>677</v>
      </c>
      <c r="M15" s="5" t="s">
        <v>219</v>
      </c>
      <c r="N15" s="5" t="s">
        <v>100</v>
      </c>
      <c r="O15" s="5" t="s">
        <v>244</v>
      </c>
      <c r="P15" s="5" t="s">
        <v>499</v>
      </c>
      <c r="Q15" s="5" t="s">
        <v>214</v>
      </c>
      <c r="R15" s="5" t="s">
        <v>220</v>
      </c>
      <c r="S15" s="5" t="s">
        <v>219</v>
      </c>
      <c r="T15" s="5" t="s">
        <v>226</v>
      </c>
      <c r="U15" s="5" t="s">
        <v>163</v>
      </c>
      <c r="V15" s="5" t="s">
        <v>111</v>
      </c>
      <c r="W15" s="5" t="s">
        <v>160</v>
      </c>
      <c r="X15" s="5" t="s">
        <v>91</v>
      </c>
      <c r="Y15" s="5" t="s">
        <v>163</v>
      </c>
      <c r="Z15" s="5" t="s">
        <v>118</v>
      </c>
      <c r="AA15" s="5" t="s">
        <v>571</v>
      </c>
      <c r="AB15" s="5" t="s">
        <v>42</v>
      </c>
      <c r="AC15" s="5" t="s">
        <v>213</v>
      </c>
      <c r="AD15" s="5" t="s">
        <v>113</v>
      </c>
      <c r="AE15" s="5" t="s">
        <v>302</v>
      </c>
      <c r="AF15" s="5" t="s">
        <v>402</v>
      </c>
      <c r="AG15" s="5" t="s">
        <v>221</v>
      </c>
      <c r="AH15" s="5" t="s">
        <v>108</v>
      </c>
    </row>
    <row r="16" spans="1:34" ht="20.100000000000001" customHeight="1" x14ac:dyDescent="0.3">
      <c r="A16" s="3" t="s">
        <v>620</v>
      </c>
      <c r="B16" s="23" t="s">
        <v>136</v>
      </c>
      <c r="C16" s="23" t="s">
        <v>141</v>
      </c>
      <c r="D16" s="23" t="s">
        <v>136</v>
      </c>
      <c r="E16" s="23" t="s">
        <v>141</v>
      </c>
      <c r="F16" s="23" t="s">
        <v>172</v>
      </c>
      <c r="G16" s="23" t="s">
        <v>142</v>
      </c>
      <c r="H16" s="23" t="s">
        <v>131</v>
      </c>
      <c r="I16" s="23" t="s">
        <v>172</v>
      </c>
      <c r="J16" s="23" t="s">
        <v>142</v>
      </c>
      <c r="K16" s="23" t="s">
        <v>137</v>
      </c>
      <c r="L16" s="23" t="s">
        <v>130</v>
      </c>
      <c r="M16" s="23" t="s">
        <v>147</v>
      </c>
      <c r="N16" s="23" t="s">
        <v>142</v>
      </c>
      <c r="O16" s="23" t="s">
        <v>228</v>
      </c>
      <c r="P16" s="23" t="s">
        <v>173</v>
      </c>
      <c r="Q16" s="23" t="s">
        <v>140</v>
      </c>
      <c r="R16" s="23" t="s">
        <v>137</v>
      </c>
      <c r="S16" s="23" t="s">
        <v>147</v>
      </c>
      <c r="T16" s="23" t="s">
        <v>171</v>
      </c>
      <c r="U16" s="23" t="s">
        <v>146</v>
      </c>
      <c r="V16" s="23" t="s">
        <v>138</v>
      </c>
      <c r="W16" s="23" t="s">
        <v>211</v>
      </c>
      <c r="X16" s="23" t="s">
        <v>243</v>
      </c>
      <c r="Y16" s="23" t="s">
        <v>134</v>
      </c>
      <c r="Z16" s="23" t="s">
        <v>207</v>
      </c>
      <c r="AA16" s="23" t="s">
        <v>128</v>
      </c>
      <c r="AB16" s="23" t="s">
        <v>148</v>
      </c>
      <c r="AC16" s="23" t="s">
        <v>228</v>
      </c>
      <c r="AD16" s="23" t="s">
        <v>172</v>
      </c>
      <c r="AE16" s="23" t="s">
        <v>142</v>
      </c>
      <c r="AF16" s="23" t="s">
        <v>128</v>
      </c>
      <c r="AG16" s="23" t="s">
        <v>211</v>
      </c>
      <c r="AH16" s="23" t="s">
        <v>141</v>
      </c>
    </row>
    <row r="17" spans="1:34" ht="20.100000000000001" customHeight="1" x14ac:dyDescent="0.3">
      <c r="A17" s="6" t="s">
        <v>873</v>
      </c>
      <c r="B17" s="5" t="s">
        <v>294</v>
      </c>
      <c r="C17" s="5" t="s">
        <v>354</v>
      </c>
      <c r="D17" s="5" t="s">
        <v>290</v>
      </c>
      <c r="E17" s="5" t="s">
        <v>161</v>
      </c>
      <c r="F17" s="5" t="s">
        <v>237</v>
      </c>
      <c r="G17" s="5" t="s">
        <v>248</v>
      </c>
      <c r="H17" s="5" t="s">
        <v>240</v>
      </c>
      <c r="I17" s="5" t="s">
        <v>304</v>
      </c>
      <c r="J17" s="5" t="s">
        <v>44</v>
      </c>
      <c r="K17" s="5" t="s">
        <v>168</v>
      </c>
      <c r="L17" s="5" t="s">
        <v>293</v>
      </c>
      <c r="M17" s="5" t="s">
        <v>107</v>
      </c>
      <c r="N17" s="5" t="s">
        <v>223</v>
      </c>
      <c r="O17" s="5" t="s">
        <v>196</v>
      </c>
      <c r="P17" s="5" t="s">
        <v>151</v>
      </c>
      <c r="Q17" s="5" t="s">
        <v>112</v>
      </c>
      <c r="R17" s="5" t="s">
        <v>110</v>
      </c>
      <c r="S17" s="5" t="s">
        <v>201</v>
      </c>
      <c r="T17" s="5" t="s">
        <v>214</v>
      </c>
      <c r="U17" s="5" t="s">
        <v>160</v>
      </c>
      <c r="V17" s="5" t="s">
        <v>197</v>
      </c>
      <c r="W17" s="5" t="s">
        <v>116</v>
      </c>
      <c r="X17" s="5" t="s">
        <v>116</v>
      </c>
      <c r="Y17" s="5" t="s">
        <v>107</v>
      </c>
      <c r="Z17" s="5" t="s">
        <v>221</v>
      </c>
      <c r="AA17" s="5" t="s">
        <v>291</v>
      </c>
      <c r="AB17" s="5" t="s">
        <v>166</v>
      </c>
      <c r="AC17" s="5" t="s">
        <v>91</v>
      </c>
      <c r="AD17" s="5" t="s">
        <v>160</v>
      </c>
      <c r="AE17" s="5" t="s">
        <v>100</v>
      </c>
      <c r="AF17" s="5" t="s">
        <v>306</v>
      </c>
      <c r="AG17" s="5" t="s">
        <v>163</v>
      </c>
      <c r="AH17" s="5" t="s">
        <v>116</v>
      </c>
    </row>
    <row r="18" spans="1:34" ht="20.100000000000001" customHeight="1" x14ac:dyDescent="0.3">
      <c r="A18" s="3" t="s">
        <v>874</v>
      </c>
      <c r="B18" s="23">
        <v>7.0000000000000007E-2</v>
      </c>
      <c r="C18" s="23">
        <v>0.08</v>
      </c>
      <c r="D18" s="23">
        <v>0.03</v>
      </c>
      <c r="E18" s="23">
        <v>0.06</v>
      </c>
      <c r="F18" s="23" t="s">
        <v>209</v>
      </c>
      <c r="G18" s="23">
        <v>0.08</v>
      </c>
      <c r="H18" s="23">
        <v>0.03</v>
      </c>
      <c r="I18" s="23">
        <v>7.0000000000000007E-2</v>
      </c>
      <c r="J18" s="23">
        <v>0.06</v>
      </c>
      <c r="K18" s="23">
        <v>7.0000000000000007E-2</v>
      </c>
      <c r="L18" s="23" t="s">
        <v>148</v>
      </c>
      <c r="M18" s="23">
        <v>0.06</v>
      </c>
      <c r="N18" s="23">
        <v>0.08</v>
      </c>
      <c r="O18" s="23" t="s">
        <v>211</v>
      </c>
      <c r="P18" s="23" t="s">
        <v>209</v>
      </c>
      <c r="Q18" s="23" t="s">
        <v>140</v>
      </c>
      <c r="R18" s="23">
        <v>0.1</v>
      </c>
      <c r="S18" s="23" t="s">
        <v>179</v>
      </c>
      <c r="T18" s="23" t="s">
        <v>134</v>
      </c>
      <c r="U18" s="23" t="s">
        <v>179</v>
      </c>
      <c r="V18" s="23">
        <v>0.12</v>
      </c>
      <c r="W18" s="23" t="s">
        <v>143</v>
      </c>
      <c r="X18" s="23" t="s">
        <v>135</v>
      </c>
      <c r="Y18" s="23">
        <v>0.15</v>
      </c>
      <c r="Z18" s="23" t="s">
        <v>170</v>
      </c>
      <c r="AA18" s="23" t="s">
        <v>134</v>
      </c>
      <c r="AB18" s="23">
        <v>0.03</v>
      </c>
      <c r="AC18" s="23" t="s">
        <v>211</v>
      </c>
      <c r="AD18" s="23">
        <v>0.1</v>
      </c>
      <c r="AE18" s="23" t="s">
        <v>211</v>
      </c>
      <c r="AF18" s="23" t="s">
        <v>208</v>
      </c>
      <c r="AG18" s="23" t="s">
        <v>209</v>
      </c>
      <c r="AH18" s="23" t="s">
        <v>135</v>
      </c>
    </row>
    <row r="19" spans="1:34" x14ac:dyDescent="0.3">
      <c r="B19" s="22">
        <f>((B8)+(B10)+(B12)+(B14)+(B16)+(B18))</f>
        <v>1</v>
      </c>
      <c r="C19" s="22">
        <f t="shared" ref="C19:AH19" si="0">((C8)+(C10)+(C12)+(C14)+(C16)+(C18))</f>
        <v>1</v>
      </c>
      <c r="D19" s="22">
        <f t="shared" si="0"/>
        <v>1</v>
      </c>
      <c r="E19" s="22">
        <f t="shared" si="0"/>
        <v>1</v>
      </c>
      <c r="F19" s="22">
        <f t="shared" si="0"/>
        <v>1</v>
      </c>
      <c r="G19" s="22">
        <f t="shared" si="0"/>
        <v>1</v>
      </c>
      <c r="H19" s="22">
        <f t="shared" si="0"/>
        <v>1</v>
      </c>
      <c r="I19" s="22">
        <f t="shared" si="0"/>
        <v>1</v>
      </c>
      <c r="J19" s="22">
        <f t="shared" si="0"/>
        <v>1</v>
      </c>
      <c r="K19" s="22">
        <f t="shared" si="0"/>
        <v>1</v>
      </c>
      <c r="L19" s="22">
        <f t="shared" si="0"/>
        <v>1</v>
      </c>
      <c r="M19" s="22">
        <f t="shared" si="0"/>
        <v>1</v>
      </c>
      <c r="N19" s="22">
        <f t="shared" si="0"/>
        <v>1</v>
      </c>
      <c r="O19" s="22">
        <f t="shared" si="0"/>
        <v>1</v>
      </c>
      <c r="P19" s="22">
        <f t="shared" si="0"/>
        <v>1</v>
      </c>
      <c r="Q19" s="22">
        <f t="shared" si="0"/>
        <v>1</v>
      </c>
      <c r="R19" s="22">
        <f t="shared" si="0"/>
        <v>1</v>
      </c>
      <c r="S19" s="22">
        <f t="shared" si="0"/>
        <v>1</v>
      </c>
      <c r="T19" s="22">
        <f t="shared" si="0"/>
        <v>1</v>
      </c>
      <c r="U19" s="22">
        <f t="shared" si="0"/>
        <v>1</v>
      </c>
      <c r="V19" s="22">
        <f t="shared" si="0"/>
        <v>1</v>
      </c>
      <c r="W19" s="22">
        <f t="shared" si="0"/>
        <v>1</v>
      </c>
      <c r="X19" s="22">
        <f t="shared" si="0"/>
        <v>1</v>
      </c>
      <c r="Y19" s="22">
        <f t="shared" si="0"/>
        <v>1</v>
      </c>
      <c r="Z19" s="22">
        <f t="shared" si="0"/>
        <v>0.99999999999999989</v>
      </c>
      <c r="AA19" s="22">
        <f t="shared" si="0"/>
        <v>1.0000000000000002</v>
      </c>
      <c r="AB19" s="22">
        <f t="shared" si="0"/>
        <v>1</v>
      </c>
      <c r="AC19" s="22">
        <f t="shared" si="0"/>
        <v>1</v>
      </c>
      <c r="AD19" s="22">
        <f t="shared" si="0"/>
        <v>1</v>
      </c>
      <c r="AE19" s="22">
        <f t="shared" si="0"/>
        <v>1</v>
      </c>
      <c r="AF19" s="22">
        <f t="shared" si="0"/>
        <v>0.99999999999999989</v>
      </c>
      <c r="AG19" s="22">
        <f t="shared" si="0"/>
        <v>1.0000000000000002</v>
      </c>
      <c r="AH19" s="22">
        <f t="shared" si="0"/>
        <v>1</v>
      </c>
    </row>
  </sheetData>
  <sheetProtection algorithmName="SHA-512" hashValue="n9/eaEo2pkWVSwIkDRyEuzZsOJTTVGWpm7P6CblZ0yBo/BYoavUjEDKIhMg5zVnBtvVpo1hNvXCMa8377QbTOQ==" saltValue="ayKNpThI68mWyssyGYSzKA==" spinCount="100000" sheet="1" objects="1" scenarios="1"/>
  <mergeCells count="8">
    <mergeCell ref="P3:Z3"/>
    <mergeCell ref="AE3:AH3"/>
    <mergeCell ref="AA3:AD3"/>
    <mergeCell ref="A2:O2"/>
    <mergeCell ref="C3:D3"/>
    <mergeCell ref="E3:H3"/>
    <mergeCell ref="I3:K3"/>
    <mergeCell ref="L3:O3"/>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5:AH9 B18 F18 L18 O18:Q18 S18:U18 W18:X18 Z18:AA18 AC18 AE18:AH18 B11:AH17 B10:AG1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15"/>
  <sheetViews>
    <sheetView showGridLines="0" workbookViewId="0"/>
  </sheetViews>
  <sheetFormatPr defaultRowHeight="14.4" x14ac:dyDescent="0.3"/>
  <cols>
    <col min="1" max="1" width="54.44140625" customWidth="1"/>
    <col min="2" max="34" width="12.77734375" customWidth="1"/>
  </cols>
  <sheetData>
    <row r="1" spans="1:39" ht="21" x14ac:dyDescent="0.4">
      <c r="A1" s="21" t="str">
        <f>HYPERLINK("#Contents!A1","Return to Contents")</f>
        <v>Return to Contents</v>
      </c>
    </row>
    <row r="2" spans="1:39" ht="45" customHeight="1" x14ac:dyDescent="0.4">
      <c r="A2" s="68" t="s">
        <v>891</v>
      </c>
      <c r="B2" s="68"/>
      <c r="C2" s="68"/>
      <c r="D2" s="68"/>
      <c r="E2" s="68"/>
      <c r="F2" s="68"/>
      <c r="G2" s="68"/>
      <c r="H2" s="68"/>
      <c r="I2" s="68"/>
      <c r="J2" s="68"/>
      <c r="K2" s="68"/>
      <c r="L2" s="38"/>
      <c r="M2" s="38"/>
      <c r="N2" s="30"/>
      <c r="O2" s="30"/>
    </row>
    <row r="3" spans="1:39" ht="20.399999999999999" customHeight="1" x14ac:dyDescent="0.3">
      <c r="A3" s="1"/>
      <c r="B3" s="1"/>
      <c r="C3" s="69" t="s">
        <v>252</v>
      </c>
      <c r="D3" s="71"/>
      <c r="E3" s="69" t="s">
        <v>861</v>
      </c>
      <c r="F3" s="70"/>
      <c r="G3" s="70"/>
      <c r="H3" s="71"/>
      <c r="I3" s="72" t="s">
        <v>862</v>
      </c>
      <c r="J3" s="72"/>
      <c r="K3" s="72"/>
      <c r="L3" s="72" t="s">
        <v>887</v>
      </c>
      <c r="M3" s="72"/>
      <c r="N3" s="72" t="s">
        <v>253</v>
      </c>
      <c r="O3" s="72"/>
      <c r="P3" s="69" t="s">
        <v>888</v>
      </c>
      <c r="Q3" s="70"/>
      <c r="R3" s="70"/>
      <c r="S3" s="70"/>
      <c r="T3" s="70"/>
      <c r="U3" s="70"/>
      <c r="V3" s="70"/>
      <c r="W3" s="70"/>
      <c r="X3" s="70"/>
      <c r="Y3" s="70"/>
      <c r="Z3" s="71"/>
      <c r="AA3" s="69" t="s">
        <v>889</v>
      </c>
      <c r="AB3" s="70"/>
      <c r="AC3" s="70"/>
      <c r="AD3" s="70"/>
      <c r="AE3" s="69" t="s">
        <v>890</v>
      </c>
      <c r="AF3" s="70"/>
      <c r="AG3" s="70"/>
      <c r="AH3" s="70"/>
      <c r="AI3" s="25"/>
      <c r="AJ3" s="26"/>
      <c r="AK3" s="25"/>
      <c r="AL3" s="25"/>
      <c r="AM3" s="27"/>
    </row>
    <row r="4" spans="1:39" ht="54.6" customHeight="1" x14ac:dyDescent="0.3">
      <c r="A4" s="31" t="s">
        <v>0</v>
      </c>
      <c r="B4" s="31" t="s">
        <v>1</v>
      </c>
      <c r="C4" s="31" t="s">
        <v>2</v>
      </c>
      <c r="D4" s="31" t="s">
        <v>3</v>
      </c>
      <c r="E4" s="31" t="s">
        <v>4</v>
      </c>
      <c r="F4" s="31" t="s">
        <v>5</v>
      </c>
      <c r="G4" s="31" t="s">
        <v>6</v>
      </c>
      <c r="H4" s="31" t="s">
        <v>7</v>
      </c>
      <c r="I4" s="31" t="s">
        <v>8</v>
      </c>
      <c r="J4" s="31" t="s">
        <v>9</v>
      </c>
      <c r="K4" s="31" t="s">
        <v>18</v>
      </c>
      <c r="L4" s="31" t="s">
        <v>863</v>
      </c>
      <c r="M4" s="31" t="s">
        <v>864</v>
      </c>
      <c r="N4" s="31" t="s">
        <v>865</v>
      </c>
      <c r="O4" s="31" t="s">
        <v>866</v>
      </c>
      <c r="P4" s="31" t="s">
        <v>11</v>
      </c>
      <c r="Q4" s="31" t="s">
        <v>877</v>
      </c>
      <c r="R4" s="31" t="s">
        <v>15</v>
      </c>
      <c r="S4" s="31" t="s">
        <v>14</v>
      </c>
      <c r="T4" s="31" t="s">
        <v>10</v>
      </c>
      <c r="U4" s="31" t="s">
        <v>12</v>
      </c>
      <c r="V4" s="31" t="s">
        <v>18</v>
      </c>
      <c r="W4" s="31" t="s">
        <v>867</v>
      </c>
      <c r="X4" s="31" t="s">
        <v>868</v>
      </c>
      <c r="Y4" s="31" t="s">
        <v>13</v>
      </c>
      <c r="Z4" s="31" t="s">
        <v>876</v>
      </c>
      <c r="AA4" s="31" t="s">
        <v>19</v>
      </c>
      <c r="AB4" s="31" t="s">
        <v>16</v>
      </c>
      <c r="AC4" s="31" t="s">
        <v>17</v>
      </c>
      <c r="AD4" s="31" t="s">
        <v>18</v>
      </c>
      <c r="AE4" s="31" t="s">
        <v>22</v>
      </c>
      <c r="AF4" s="31" t="s">
        <v>20</v>
      </c>
      <c r="AG4" s="31" t="s">
        <v>21</v>
      </c>
      <c r="AH4" s="31" t="s">
        <v>875</v>
      </c>
    </row>
    <row r="5" spans="1:39" ht="20.100000000000001" customHeight="1" x14ac:dyDescent="0.3">
      <c r="A5" s="32" t="s">
        <v>23</v>
      </c>
      <c r="B5" s="33" t="s">
        <v>24</v>
      </c>
      <c r="C5" s="33" t="s">
        <v>25</v>
      </c>
      <c r="D5" s="33" t="s">
        <v>26</v>
      </c>
      <c r="E5" s="33" t="s">
        <v>27</v>
      </c>
      <c r="F5" s="33" t="s">
        <v>28</v>
      </c>
      <c r="G5" s="33" t="s">
        <v>29</v>
      </c>
      <c r="H5" s="33" t="s">
        <v>30</v>
      </c>
      <c r="I5" s="33" t="s">
        <v>31</v>
      </c>
      <c r="J5" s="33" t="s">
        <v>32</v>
      </c>
      <c r="K5" s="33" t="s">
        <v>33</v>
      </c>
      <c r="L5" s="33" t="s">
        <v>34</v>
      </c>
      <c r="M5" s="33" t="s">
        <v>35</v>
      </c>
      <c r="N5" s="33" t="s">
        <v>36</v>
      </c>
      <c r="O5" s="33" t="s">
        <v>37</v>
      </c>
      <c r="P5" s="33" t="s">
        <v>39</v>
      </c>
      <c r="Q5" s="33" t="s">
        <v>46</v>
      </c>
      <c r="R5" s="33" t="s">
        <v>48</v>
      </c>
      <c r="S5" s="33" t="s">
        <v>45</v>
      </c>
      <c r="T5" s="33" t="s">
        <v>38</v>
      </c>
      <c r="U5" s="33" t="s">
        <v>40</v>
      </c>
      <c r="V5" s="33" t="s">
        <v>42</v>
      </c>
      <c r="W5" s="33" t="s">
        <v>43</v>
      </c>
      <c r="X5" s="33" t="s">
        <v>44</v>
      </c>
      <c r="Y5" s="33" t="s">
        <v>41</v>
      </c>
      <c r="Z5" s="33" t="s">
        <v>47</v>
      </c>
      <c r="AA5" s="33" t="s">
        <v>56</v>
      </c>
      <c r="AB5" s="33" t="s">
        <v>53</v>
      </c>
      <c r="AC5" s="33" t="s">
        <v>54</v>
      </c>
      <c r="AD5" s="33" t="s">
        <v>55</v>
      </c>
      <c r="AE5" s="33" t="s">
        <v>60</v>
      </c>
      <c r="AF5" s="33" t="s">
        <v>57</v>
      </c>
      <c r="AG5" s="33" t="s">
        <v>58</v>
      </c>
      <c r="AH5" s="33" t="s">
        <v>59</v>
      </c>
    </row>
    <row r="6" spans="1:39" ht="20.100000000000001" customHeight="1" x14ac:dyDescent="0.3">
      <c r="A6" s="34" t="s">
        <v>61</v>
      </c>
      <c r="B6" s="35" t="s">
        <v>62</v>
      </c>
      <c r="C6" s="35" t="s">
        <v>63</v>
      </c>
      <c r="D6" s="35" t="s">
        <v>64</v>
      </c>
      <c r="E6" s="35" t="s">
        <v>65</v>
      </c>
      <c r="F6" s="35" t="s">
        <v>314</v>
      </c>
      <c r="G6" s="35" t="s">
        <v>67</v>
      </c>
      <c r="H6" s="35" t="s">
        <v>259</v>
      </c>
      <c r="I6" s="35" t="s">
        <v>260</v>
      </c>
      <c r="J6" s="35" t="s">
        <v>270</v>
      </c>
      <c r="K6" s="35" t="s">
        <v>315</v>
      </c>
      <c r="L6" s="35" t="s">
        <v>72</v>
      </c>
      <c r="M6" s="35" t="s">
        <v>317</v>
      </c>
      <c r="N6" s="35" t="s">
        <v>74</v>
      </c>
      <c r="O6" s="35" t="s">
        <v>75</v>
      </c>
      <c r="P6" s="35" t="s">
        <v>77</v>
      </c>
      <c r="Q6" s="35" t="s">
        <v>319</v>
      </c>
      <c r="R6" s="35" t="s">
        <v>86</v>
      </c>
      <c r="S6" s="35" t="s">
        <v>83</v>
      </c>
      <c r="T6" s="35" t="s">
        <v>76</v>
      </c>
      <c r="U6" s="35" t="s">
        <v>78</v>
      </c>
      <c r="V6" s="35" t="s">
        <v>42</v>
      </c>
      <c r="W6" s="35" t="s">
        <v>151</v>
      </c>
      <c r="X6" s="35" t="s">
        <v>310</v>
      </c>
      <c r="Y6" s="35" t="s">
        <v>265</v>
      </c>
      <c r="Z6" s="35" t="s">
        <v>226</v>
      </c>
      <c r="AA6" s="35" t="s">
        <v>92</v>
      </c>
      <c r="AB6" s="35" t="s">
        <v>323</v>
      </c>
      <c r="AC6" s="35" t="s">
        <v>90</v>
      </c>
      <c r="AD6" s="35" t="s">
        <v>277</v>
      </c>
      <c r="AE6" s="35" t="s">
        <v>324</v>
      </c>
      <c r="AF6" s="35" t="s">
        <v>271</v>
      </c>
      <c r="AG6" s="35" t="s">
        <v>162</v>
      </c>
      <c r="AH6" s="35" t="s">
        <v>163</v>
      </c>
    </row>
    <row r="7" spans="1:39" ht="20.100000000000001" customHeight="1" x14ac:dyDescent="0.3">
      <c r="A7" s="32" t="s">
        <v>370</v>
      </c>
      <c r="B7" s="33" t="s">
        <v>371</v>
      </c>
      <c r="C7" s="33" t="s">
        <v>372</v>
      </c>
      <c r="D7" s="33" t="s">
        <v>373</v>
      </c>
      <c r="E7" s="33" t="s">
        <v>357</v>
      </c>
      <c r="F7" s="33" t="s">
        <v>374</v>
      </c>
      <c r="G7" s="33" t="s">
        <v>375</v>
      </c>
      <c r="H7" s="33" t="s">
        <v>376</v>
      </c>
      <c r="I7" s="33" t="s">
        <v>377</v>
      </c>
      <c r="J7" s="33" t="s">
        <v>378</v>
      </c>
      <c r="K7" s="33" t="s">
        <v>320</v>
      </c>
      <c r="L7" s="33" t="s">
        <v>333</v>
      </c>
      <c r="M7" s="33" t="s">
        <v>27</v>
      </c>
      <c r="N7" s="33" t="s">
        <v>379</v>
      </c>
      <c r="O7" s="33" t="s">
        <v>308</v>
      </c>
      <c r="P7" s="33" t="s">
        <v>380</v>
      </c>
      <c r="Q7" s="33" t="s">
        <v>115</v>
      </c>
      <c r="R7" s="33" t="s">
        <v>382</v>
      </c>
      <c r="S7" s="33" t="s">
        <v>277</v>
      </c>
      <c r="T7" s="33" t="s">
        <v>80</v>
      </c>
      <c r="U7" s="33" t="s">
        <v>109</v>
      </c>
      <c r="V7" s="33" t="s">
        <v>112</v>
      </c>
      <c r="W7" s="33" t="s">
        <v>163</v>
      </c>
      <c r="X7" s="33" t="s">
        <v>381</v>
      </c>
      <c r="Y7" s="33" t="s">
        <v>304</v>
      </c>
      <c r="Z7" s="33" t="s">
        <v>107</v>
      </c>
      <c r="AA7" s="33" t="s">
        <v>384</v>
      </c>
      <c r="AB7" s="33" t="s">
        <v>290</v>
      </c>
      <c r="AC7" s="33" t="s">
        <v>212</v>
      </c>
      <c r="AD7" s="33" t="s">
        <v>202</v>
      </c>
      <c r="AE7" s="33" t="s">
        <v>386</v>
      </c>
      <c r="AF7" s="33" t="s">
        <v>385</v>
      </c>
      <c r="AG7" s="33" t="s">
        <v>81</v>
      </c>
      <c r="AH7" s="33" t="s">
        <v>115</v>
      </c>
    </row>
    <row r="8" spans="1:39" ht="20.100000000000001" customHeight="1" x14ac:dyDescent="0.3">
      <c r="A8" s="34" t="s">
        <v>387</v>
      </c>
      <c r="B8" s="36">
        <v>0.46800000000000003</v>
      </c>
      <c r="C8" s="37" t="s">
        <v>175</v>
      </c>
      <c r="D8" s="37" t="s">
        <v>341</v>
      </c>
      <c r="E8" s="37">
        <v>0.55000000000000004</v>
      </c>
      <c r="F8" s="37" t="s">
        <v>177</v>
      </c>
      <c r="G8" s="37" t="s">
        <v>178</v>
      </c>
      <c r="H8" s="37">
        <v>0.48</v>
      </c>
      <c r="I8" s="37" t="s">
        <v>132</v>
      </c>
      <c r="J8" s="37" t="s">
        <v>347</v>
      </c>
      <c r="K8" s="37" t="s">
        <v>348</v>
      </c>
      <c r="L8" s="37" t="s">
        <v>341</v>
      </c>
      <c r="M8" s="37" t="s">
        <v>180</v>
      </c>
      <c r="N8" s="37" t="s">
        <v>178</v>
      </c>
      <c r="O8" s="37" t="s">
        <v>125</v>
      </c>
      <c r="P8" s="37" t="s">
        <v>388</v>
      </c>
      <c r="Q8" s="37" t="s">
        <v>143</v>
      </c>
      <c r="R8" s="37" t="s">
        <v>390</v>
      </c>
      <c r="S8" s="37" t="s">
        <v>134</v>
      </c>
      <c r="T8" s="37" t="s">
        <v>170</v>
      </c>
      <c r="U8" s="37" t="s">
        <v>172</v>
      </c>
      <c r="V8" s="37" t="s">
        <v>174</v>
      </c>
      <c r="W8" s="37" t="s">
        <v>170</v>
      </c>
      <c r="X8" s="37" t="s">
        <v>389</v>
      </c>
      <c r="Y8" s="37" t="s">
        <v>305</v>
      </c>
      <c r="Z8" s="37" t="s">
        <v>335</v>
      </c>
      <c r="AA8" s="37" t="s">
        <v>392</v>
      </c>
      <c r="AB8" s="37" t="s">
        <v>211</v>
      </c>
      <c r="AC8" s="37" t="s">
        <v>127</v>
      </c>
      <c r="AD8" s="37" t="s">
        <v>336</v>
      </c>
      <c r="AE8" s="37" t="s">
        <v>171</v>
      </c>
      <c r="AF8" s="37" t="s">
        <v>390</v>
      </c>
      <c r="AG8" s="37" t="s">
        <v>138</v>
      </c>
      <c r="AH8" s="37" t="s">
        <v>337</v>
      </c>
    </row>
    <row r="9" spans="1:39" ht="20.100000000000001" customHeight="1" x14ac:dyDescent="0.3">
      <c r="A9" s="32" t="s">
        <v>393</v>
      </c>
      <c r="B9" s="33" t="s">
        <v>394</v>
      </c>
      <c r="C9" s="33" t="s">
        <v>315</v>
      </c>
      <c r="D9" s="33" t="s">
        <v>395</v>
      </c>
      <c r="E9" s="33" t="s">
        <v>308</v>
      </c>
      <c r="F9" s="33" t="s">
        <v>396</v>
      </c>
      <c r="G9" s="33" t="s">
        <v>397</v>
      </c>
      <c r="H9" s="33" t="s">
        <v>231</v>
      </c>
      <c r="I9" s="33" t="s">
        <v>398</v>
      </c>
      <c r="J9" s="33" t="s">
        <v>399</v>
      </c>
      <c r="K9" s="33" t="s">
        <v>289</v>
      </c>
      <c r="L9" s="33" t="s">
        <v>400</v>
      </c>
      <c r="M9" s="33" t="s">
        <v>357</v>
      </c>
      <c r="N9" s="33" t="s">
        <v>401</v>
      </c>
      <c r="O9" s="33" t="s">
        <v>225</v>
      </c>
      <c r="P9" s="33" t="s">
        <v>95</v>
      </c>
      <c r="Q9" s="33" t="s">
        <v>88</v>
      </c>
      <c r="R9" s="33" t="s">
        <v>163</v>
      </c>
      <c r="S9" s="33" t="s">
        <v>402</v>
      </c>
      <c r="T9" s="33" t="s">
        <v>381</v>
      </c>
      <c r="U9" s="33" t="s">
        <v>193</v>
      </c>
      <c r="V9" s="33" t="s">
        <v>196</v>
      </c>
      <c r="W9" s="33" t="s">
        <v>277</v>
      </c>
      <c r="X9" s="33" t="s">
        <v>113</v>
      </c>
      <c r="Y9" s="33" t="s">
        <v>42</v>
      </c>
      <c r="Z9" s="33" t="s">
        <v>201</v>
      </c>
      <c r="AA9" s="33" t="s">
        <v>223</v>
      </c>
      <c r="AB9" s="33" t="s">
        <v>404</v>
      </c>
      <c r="AC9" s="33" t="s">
        <v>405</v>
      </c>
      <c r="AD9" s="33" t="s">
        <v>221</v>
      </c>
      <c r="AE9" s="33" t="s">
        <v>385</v>
      </c>
      <c r="AF9" s="33" t="s">
        <v>233</v>
      </c>
      <c r="AG9" s="33" t="s">
        <v>106</v>
      </c>
      <c r="AH9" s="33" t="s">
        <v>115</v>
      </c>
    </row>
    <row r="10" spans="1:39" ht="20.100000000000001" customHeight="1" x14ac:dyDescent="0.3">
      <c r="A10" s="34" t="s">
        <v>406</v>
      </c>
      <c r="B10" s="36">
        <v>0.42299999999999999</v>
      </c>
      <c r="C10" s="37" t="s">
        <v>175</v>
      </c>
      <c r="D10" s="37" t="s">
        <v>407</v>
      </c>
      <c r="E10" s="37" t="s">
        <v>177</v>
      </c>
      <c r="F10" s="37">
        <v>0.5</v>
      </c>
      <c r="G10" s="37" t="s">
        <v>139</v>
      </c>
      <c r="H10" s="37" t="s">
        <v>312</v>
      </c>
      <c r="I10" s="37" t="s">
        <v>347</v>
      </c>
      <c r="J10" s="37" t="s">
        <v>177</v>
      </c>
      <c r="K10" s="37" t="s">
        <v>313</v>
      </c>
      <c r="L10" s="37">
        <v>0.38</v>
      </c>
      <c r="M10" s="37">
        <v>0.47</v>
      </c>
      <c r="N10" s="37">
        <v>0.45</v>
      </c>
      <c r="O10" s="37" t="s">
        <v>344</v>
      </c>
      <c r="P10" s="37" t="s">
        <v>143</v>
      </c>
      <c r="Q10" s="37" t="s">
        <v>389</v>
      </c>
      <c r="R10" s="37" t="s">
        <v>140</v>
      </c>
      <c r="S10" s="37">
        <v>0.75</v>
      </c>
      <c r="T10" s="37" t="s">
        <v>177</v>
      </c>
      <c r="U10" s="37" t="s">
        <v>346</v>
      </c>
      <c r="V10" s="37" t="s">
        <v>125</v>
      </c>
      <c r="W10" s="37">
        <v>0.62</v>
      </c>
      <c r="X10" s="37" t="s">
        <v>179</v>
      </c>
      <c r="Y10" s="37" t="s">
        <v>407</v>
      </c>
      <c r="Z10" s="37">
        <v>0.31</v>
      </c>
      <c r="AA10" s="37" t="s">
        <v>179</v>
      </c>
      <c r="AB10" s="37" t="s">
        <v>409</v>
      </c>
      <c r="AC10" s="37" t="s">
        <v>133</v>
      </c>
      <c r="AD10" s="37" t="s">
        <v>313</v>
      </c>
      <c r="AE10" s="37" t="s">
        <v>411</v>
      </c>
      <c r="AF10" s="37" t="s">
        <v>134</v>
      </c>
      <c r="AG10" s="37" t="s">
        <v>410</v>
      </c>
      <c r="AH10" s="37" t="s">
        <v>335</v>
      </c>
    </row>
    <row r="11" spans="1:39" ht="20.100000000000001" customHeight="1" x14ac:dyDescent="0.3">
      <c r="A11" s="32" t="s">
        <v>412</v>
      </c>
      <c r="B11" s="33" t="s">
        <v>413</v>
      </c>
      <c r="C11" s="33" t="s">
        <v>414</v>
      </c>
      <c r="D11" s="33" t="s">
        <v>293</v>
      </c>
      <c r="E11" s="33" t="s">
        <v>111</v>
      </c>
      <c r="F11" s="33" t="s">
        <v>306</v>
      </c>
      <c r="G11" s="33" t="s">
        <v>286</v>
      </c>
      <c r="H11" s="33" t="s">
        <v>306</v>
      </c>
      <c r="I11" s="33" t="s">
        <v>27</v>
      </c>
      <c r="J11" s="33" t="s">
        <v>239</v>
      </c>
      <c r="K11" s="33" t="s">
        <v>293</v>
      </c>
      <c r="L11" s="33" t="s">
        <v>296</v>
      </c>
      <c r="M11" s="33" t="s">
        <v>166</v>
      </c>
      <c r="N11" s="33" t="s">
        <v>166</v>
      </c>
      <c r="O11" s="33" t="s">
        <v>195</v>
      </c>
      <c r="P11" s="33" t="s">
        <v>287</v>
      </c>
      <c r="Q11" s="33" t="s">
        <v>200</v>
      </c>
      <c r="R11" s="33" t="s">
        <v>232</v>
      </c>
      <c r="S11" s="33" t="s">
        <v>290</v>
      </c>
      <c r="T11" s="33" t="s">
        <v>286</v>
      </c>
      <c r="U11" s="33" t="s">
        <v>161</v>
      </c>
      <c r="V11" s="33" t="s">
        <v>112</v>
      </c>
      <c r="W11" s="33" t="s">
        <v>197</v>
      </c>
      <c r="X11" s="33" t="s">
        <v>116</v>
      </c>
      <c r="Y11" s="33" t="s">
        <v>163</v>
      </c>
      <c r="Z11" s="33" t="s">
        <v>197</v>
      </c>
      <c r="AA11" s="33" t="s">
        <v>297</v>
      </c>
      <c r="AB11" s="33" t="s">
        <v>310</v>
      </c>
      <c r="AC11" s="33" t="s">
        <v>213</v>
      </c>
      <c r="AD11" s="33" t="s">
        <v>160</v>
      </c>
      <c r="AE11" s="33" t="s">
        <v>415</v>
      </c>
      <c r="AF11" s="33" t="s">
        <v>307</v>
      </c>
      <c r="AG11" s="33" t="s">
        <v>202</v>
      </c>
      <c r="AH11" s="33" t="s">
        <v>116</v>
      </c>
    </row>
    <row r="12" spans="1:39" ht="20.100000000000001" customHeight="1" x14ac:dyDescent="0.3">
      <c r="A12" s="34" t="s">
        <v>416</v>
      </c>
      <c r="B12" s="36">
        <v>0.107</v>
      </c>
      <c r="C12" s="37" t="s">
        <v>136</v>
      </c>
      <c r="D12" s="37" t="s">
        <v>148</v>
      </c>
      <c r="E12" s="37" t="s">
        <v>211</v>
      </c>
      <c r="F12" s="37" t="s">
        <v>207</v>
      </c>
      <c r="G12" s="37" t="s">
        <v>134</v>
      </c>
      <c r="H12" s="37" t="s">
        <v>130</v>
      </c>
      <c r="I12" s="37" t="s">
        <v>172</v>
      </c>
      <c r="J12" s="37" t="s">
        <v>148</v>
      </c>
      <c r="K12" s="37" t="s">
        <v>136</v>
      </c>
      <c r="L12" s="37" t="s">
        <v>147</v>
      </c>
      <c r="M12" s="37" t="s">
        <v>147</v>
      </c>
      <c r="N12" s="37" t="s">
        <v>148</v>
      </c>
      <c r="O12" s="37" t="s">
        <v>207</v>
      </c>
      <c r="P12" s="37" t="s">
        <v>179</v>
      </c>
      <c r="Q12" s="37" t="s">
        <v>140</v>
      </c>
      <c r="R12" s="37" t="s">
        <v>142</v>
      </c>
      <c r="S12" s="37" t="s">
        <v>130</v>
      </c>
      <c r="T12" s="37" t="s">
        <v>312</v>
      </c>
      <c r="U12" s="37" t="s">
        <v>170</v>
      </c>
      <c r="V12" s="37" t="s">
        <v>174</v>
      </c>
      <c r="W12" s="37" t="s">
        <v>136</v>
      </c>
      <c r="X12" s="37" t="s">
        <v>135</v>
      </c>
      <c r="Y12" s="37" t="s">
        <v>134</v>
      </c>
      <c r="Z12" s="37" t="s">
        <v>171</v>
      </c>
      <c r="AA12" s="37" t="s">
        <v>209</v>
      </c>
      <c r="AB12" s="37" t="s">
        <v>207</v>
      </c>
      <c r="AC12" s="37" t="s">
        <v>228</v>
      </c>
      <c r="AD12" s="37" t="s">
        <v>208</v>
      </c>
      <c r="AE12" s="37" t="s">
        <v>141</v>
      </c>
      <c r="AF12" s="37" t="s">
        <v>211</v>
      </c>
      <c r="AG12" s="37" t="s">
        <v>207</v>
      </c>
      <c r="AH12" s="37" t="s">
        <v>135</v>
      </c>
    </row>
    <row r="13" spans="1:39" ht="20.100000000000001" customHeight="1" x14ac:dyDescent="0.3">
      <c r="A13" s="32" t="s">
        <v>417</v>
      </c>
      <c r="B13" s="33" t="s">
        <v>160</v>
      </c>
      <c r="C13" s="33" t="s">
        <v>108</v>
      </c>
      <c r="D13" s="33" t="s">
        <v>108</v>
      </c>
      <c r="E13" s="33" t="s">
        <v>116</v>
      </c>
      <c r="F13" s="33" t="s">
        <v>116</v>
      </c>
      <c r="G13" s="33" t="s">
        <v>160</v>
      </c>
      <c r="H13" s="33" t="s">
        <v>116</v>
      </c>
      <c r="I13" s="33" t="s">
        <v>108</v>
      </c>
      <c r="J13" s="33" t="s">
        <v>116</v>
      </c>
      <c r="K13" s="33" t="s">
        <v>108</v>
      </c>
      <c r="L13" s="33" t="s">
        <v>108</v>
      </c>
      <c r="M13" s="33" t="s">
        <v>108</v>
      </c>
      <c r="N13" s="33" t="s">
        <v>116</v>
      </c>
      <c r="O13" s="33" t="s">
        <v>116</v>
      </c>
      <c r="P13" s="33" t="s">
        <v>116</v>
      </c>
      <c r="Q13" s="33" t="s">
        <v>116</v>
      </c>
      <c r="R13" s="33" t="s">
        <v>116</v>
      </c>
      <c r="S13" s="33" t="s">
        <v>116</v>
      </c>
      <c r="T13" s="33" t="s">
        <v>116</v>
      </c>
      <c r="U13" s="33" t="s">
        <v>116</v>
      </c>
      <c r="V13" s="33" t="s">
        <v>116</v>
      </c>
      <c r="W13" s="33" t="s">
        <v>116</v>
      </c>
      <c r="X13" s="33" t="s">
        <v>116</v>
      </c>
      <c r="Y13" s="33" t="s">
        <v>108</v>
      </c>
      <c r="Z13" s="33" t="s">
        <v>116</v>
      </c>
      <c r="AA13" s="33" t="s">
        <v>116</v>
      </c>
      <c r="AB13" s="33" t="s">
        <v>108</v>
      </c>
      <c r="AC13" s="33" t="s">
        <v>116</v>
      </c>
      <c r="AD13" s="33" t="s">
        <v>116</v>
      </c>
      <c r="AE13" s="33" t="s">
        <v>116</v>
      </c>
      <c r="AF13" s="33" t="s">
        <v>116</v>
      </c>
      <c r="AG13" s="33" t="s">
        <v>108</v>
      </c>
      <c r="AH13" s="33" t="s">
        <v>116</v>
      </c>
    </row>
    <row r="14" spans="1:39" ht="20.100000000000001" customHeight="1" x14ac:dyDescent="0.3">
      <c r="A14" s="34" t="s">
        <v>418</v>
      </c>
      <c r="B14" s="36">
        <v>2E-3</v>
      </c>
      <c r="C14" s="37" t="s">
        <v>135</v>
      </c>
      <c r="D14" s="37" t="s">
        <v>135</v>
      </c>
      <c r="E14" s="37" t="s">
        <v>135</v>
      </c>
      <c r="F14" s="37" t="s">
        <v>135</v>
      </c>
      <c r="G14" s="37" t="s">
        <v>135</v>
      </c>
      <c r="H14" s="37" t="s">
        <v>135</v>
      </c>
      <c r="I14" s="37" t="s">
        <v>135</v>
      </c>
      <c r="J14" s="37" t="s">
        <v>135</v>
      </c>
      <c r="K14" s="37" t="s">
        <v>135</v>
      </c>
      <c r="L14" s="37" t="s">
        <v>135</v>
      </c>
      <c r="M14" s="37" t="s">
        <v>135</v>
      </c>
      <c r="N14" s="37" t="s">
        <v>135</v>
      </c>
      <c r="O14" s="37" t="s">
        <v>135</v>
      </c>
      <c r="P14" s="37" t="s">
        <v>135</v>
      </c>
      <c r="Q14" s="37" t="s">
        <v>135</v>
      </c>
      <c r="R14" s="37" t="s">
        <v>135</v>
      </c>
      <c r="S14" s="37" t="s">
        <v>135</v>
      </c>
      <c r="T14" s="37" t="s">
        <v>135</v>
      </c>
      <c r="U14" s="37" t="s">
        <v>135</v>
      </c>
      <c r="V14" s="37" t="s">
        <v>135</v>
      </c>
      <c r="W14" s="37" t="s">
        <v>135</v>
      </c>
      <c r="X14" s="37" t="s">
        <v>135</v>
      </c>
      <c r="Y14" s="37" t="s">
        <v>143</v>
      </c>
      <c r="Z14" s="37" t="s">
        <v>135</v>
      </c>
      <c r="AA14" s="37" t="s">
        <v>135</v>
      </c>
      <c r="AB14" s="37" t="s">
        <v>135</v>
      </c>
      <c r="AC14" s="37" t="s">
        <v>135</v>
      </c>
      <c r="AD14" s="37" t="s">
        <v>135</v>
      </c>
      <c r="AE14" s="37" t="s">
        <v>135</v>
      </c>
      <c r="AF14" s="37" t="s">
        <v>135</v>
      </c>
      <c r="AG14" s="37" t="s">
        <v>143</v>
      </c>
      <c r="AH14" s="37" t="s">
        <v>135</v>
      </c>
    </row>
    <row r="15" spans="1:39" x14ac:dyDescent="0.3">
      <c r="B15" s="22">
        <f>((B8)+(B10)+(B12)+(B14))</f>
        <v>1</v>
      </c>
      <c r="C15" s="22">
        <f t="shared" ref="C15:AH15" si="0">((C8)+(C10)+(C12)+(C14))</f>
        <v>1</v>
      </c>
      <c r="D15" s="22">
        <f t="shared" si="0"/>
        <v>1</v>
      </c>
      <c r="E15" s="22">
        <f t="shared" si="0"/>
        <v>1</v>
      </c>
      <c r="F15" s="22">
        <f t="shared" si="0"/>
        <v>1</v>
      </c>
      <c r="G15" s="22">
        <f t="shared" si="0"/>
        <v>0.99999999999999989</v>
      </c>
      <c r="H15" s="22">
        <f t="shared" si="0"/>
        <v>1</v>
      </c>
      <c r="I15" s="22">
        <f t="shared" si="0"/>
        <v>1</v>
      </c>
      <c r="J15" s="22">
        <f t="shared" si="0"/>
        <v>1</v>
      </c>
      <c r="K15" s="22">
        <f t="shared" si="0"/>
        <v>1</v>
      </c>
      <c r="L15" s="22">
        <f t="shared" si="0"/>
        <v>1</v>
      </c>
      <c r="M15" s="22">
        <f t="shared" si="0"/>
        <v>0.99999999999999989</v>
      </c>
      <c r="N15" s="22">
        <f t="shared" si="0"/>
        <v>1</v>
      </c>
      <c r="O15" s="22">
        <f t="shared" si="0"/>
        <v>0.99999999999999989</v>
      </c>
      <c r="P15" s="22">
        <f t="shared" si="0"/>
        <v>1</v>
      </c>
      <c r="Q15" s="22">
        <f t="shared" si="0"/>
        <v>1</v>
      </c>
      <c r="R15" s="22">
        <f t="shared" si="0"/>
        <v>1</v>
      </c>
      <c r="S15" s="22">
        <f t="shared" si="0"/>
        <v>1</v>
      </c>
      <c r="T15" s="22">
        <f t="shared" si="0"/>
        <v>1</v>
      </c>
      <c r="U15" s="22">
        <f t="shared" si="0"/>
        <v>1</v>
      </c>
      <c r="V15" s="22">
        <f t="shared" si="0"/>
        <v>1</v>
      </c>
      <c r="W15" s="22">
        <f t="shared" si="0"/>
        <v>1</v>
      </c>
      <c r="X15" s="22">
        <f t="shared" si="0"/>
        <v>1</v>
      </c>
      <c r="Y15" s="22">
        <f t="shared" si="0"/>
        <v>1</v>
      </c>
      <c r="Z15" s="22">
        <f t="shared" si="0"/>
        <v>1</v>
      </c>
      <c r="AA15" s="22">
        <f t="shared" si="0"/>
        <v>1</v>
      </c>
      <c r="AB15" s="22">
        <f t="shared" si="0"/>
        <v>1</v>
      </c>
      <c r="AC15" s="22">
        <f t="shared" si="0"/>
        <v>1</v>
      </c>
      <c r="AD15" s="22">
        <f t="shared" si="0"/>
        <v>0.99999999999999989</v>
      </c>
      <c r="AE15" s="22">
        <f t="shared" si="0"/>
        <v>1</v>
      </c>
      <c r="AF15" s="22">
        <f t="shared" si="0"/>
        <v>1</v>
      </c>
      <c r="AG15" s="22">
        <f t="shared" si="0"/>
        <v>1</v>
      </c>
      <c r="AH15" s="22">
        <f t="shared" si="0"/>
        <v>1</v>
      </c>
    </row>
  </sheetData>
  <sheetProtection algorithmName="SHA-512" hashValue="LmSJQSO9rHXQAAkssGxdkSimdbLEH5lgkYdNefxh4JY4zpRJNRdoQLgQBBCxlVu9jNalOG3SOll1kNCKffoynQ==" saltValue="cIu+iCtaJpn1oKmPD3cVqg==" spinCount="100000" sheet="1" objects="1" scenarios="1"/>
  <mergeCells count="8">
    <mergeCell ref="A2:K2"/>
    <mergeCell ref="AE3:AH3"/>
    <mergeCell ref="P3:Z3"/>
    <mergeCell ref="AA3:AD3"/>
    <mergeCell ref="C3:D3"/>
    <mergeCell ref="E3:H3"/>
    <mergeCell ref="I3:K3"/>
    <mergeCell ref="L3:O3"/>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B5:AH14"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
  <sheetViews>
    <sheetView showGridLines="0" workbookViewId="0">
      <selection activeCell="D8" sqref="D8 D10 D12"/>
    </sheetView>
  </sheetViews>
  <sheetFormatPr defaultRowHeight="14.4" x14ac:dyDescent="0.3"/>
  <cols>
    <col min="1" max="1" width="54.21875" customWidth="1"/>
    <col min="2" max="34" width="10.6640625" customWidth="1"/>
  </cols>
  <sheetData>
    <row r="1" spans="1:34" ht="21" x14ac:dyDescent="0.4">
      <c r="A1" s="21" t="str">
        <f>HYPERLINK("#Contents!A1","Return to Contents")</f>
        <v>Return to Contents</v>
      </c>
    </row>
    <row r="2" spans="1:34" ht="42.6" customHeight="1" x14ac:dyDescent="0.35">
      <c r="A2" s="68" t="s">
        <v>892</v>
      </c>
      <c r="B2" s="68"/>
      <c r="C2" s="68"/>
      <c r="D2" s="68"/>
      <c r="E2" s="68"/>
      <c r="F2" s="68"/>
      <c r="G2" s="68"/>
      <c r="H2" s="68"/>
      <c r="I2" s="68"/>
      <c r="J2" s="68"/>
      <c r="K2" s="68"/>
      <c r="L2" s="68"/>
      <c r="M2" s="68"/>
      <c r="N2" s="39"/>
      <c r="O2" s="39"/>
    </row>
    <row r="3" spans="1:34" ht="14.4" customHeight="1" x14ac:dyDescent="0.3">
      <c r="A3" s="1"/>
      <c r="B3" s="1"/>
      <c r="C3" s="69" t="s">
        <v>252</v>
      </c>
      <c r="D3" s="71"/>
      <c r="E3" s="69" t="s">
        <v>861</v>
      </c>
      <c r="F3" s="70"/>
      <c r="G3" s="70"/>
      <c r="H3" s="71"/>
      <c r="I3" s="72" t="s">
        <v>862</v>
      </c>
      <c r="J3" s="72"/>
      <c r="K3" s="72"/>
      <c r="L3" s="72" t="s">
        <v>887</v>
      </c>
      <c r="M3" s="72"/>
      <c r="N3" s="72" t="s">
        <v>253</v>
      </c>
      <c r="O3" s="72"/>
      <c r="P3" s="69" t="s">
        <v>888</v>
      </c>
      <c r="Q3" s="70"/>
      <c r="R3" s="70"/>
      <c r="S3" s="70"/>
      <c r="T3" s="70"/>
      <c r="U3" s="70"/>
      <c r="V3" s="70"/>
      <c r="W3" s="70"/>
      <c r="X3" s="70"/>
      <c r="Y3" s="70"/>
      <c r="Z3" s="71"/>
      <c r="AA3" s="69" t="s">
        <v>889</v>
      </c>
      <c r="AB3" s="70"/>
      <c r="AC3" s="70"/>
      <c r="AD3" s="70"/>
      <c r="AE3" s="69" t="s">
        <v>890</v>
      </c>
      <c r="AF3" s="70"/>
      <c r="AG3" s="70"/>
      <c r="AH3" s="70"/>
    </row>
    <row r="4" spans="1:34" ht="50.1" customHeight="1" x14ac:dyDescent="0.3">
      <c r="A4" s="31" t="s">
        <v>0</v>
      </c>
      <c r="B4" s="31" t="s">
        <v>1</v>
      </c>
      <c r="C4" s="31" t="s">
        <v>2</v>
      </c>
      <c r="D4" s="31" t="s">
        <v>3</v>
      </c>
      <c r="E4" s="31" t="s">
        <v>4</v>
      </c>
      <c r="F4" s="31" t="s">
        <v>5</v>
      </c>
      <c r="G4" s="31" t="s">
        <v>6</v>
      </c>
      <c r="H4" s="31" t="s">
        <v>7</v>
      </c>
      <c r="I4" s="31" t="s">
        <v>8</v>
      </c>
      <c r="J4" s="31" t="s">
        <v>9</v>
      </c>
      <c r="K4" s="31" t="s">
        <v>18</v>
      </c>
      <c r="L4" s="31" t="s">
        <v>863</v>
      </c>
      <c r="M4" s="31" t="s">
        <v>864</v>
      </c>
      <c r="N4" s="31" t="s">
        <v>865</v>
      </c>
      <c r="O4" s="31" t="s">
        <v>866</v>
      </c>
      <c r="P4" s="31" t="s">
        <v>11</v>
      </c>
      <c r="Q4" s="31" t="s">
        <v>877</v>
      </c>
      <c r="R4" s="31" t="s">
        <v>15</v>
      </c>
      <c r="S4" s="31" t="s">
        <v>14</v>
      </c>
      <c r="T4" s="31" t="s">
        <v>10</v>
      </c>
      <c r="U4" s="31" t="s">
        <v>12</v>
      </c>
      <c r="V4" s="31" t="s">
        <v>18</v>
      </c>
      <c r="W4" s="31" t="s">
        <v>867</v>
      </c>
      <c r="X4" s="31" t="s">
        <v>868</v>
      </c>
      <c r="Y4" s="31" t="s">
        <v>13</v>
      </c>
      <c r="Z4" s="31" t="s">
        <v>876</v>
      </c>
      <c r="AA4" s="31" t="s">
        <v>19</v>
      </c>
      <c r="AB4" s="31" t="s">
        <v>16</v>
      </c>
      <c r="AC4" s="31" t="s">
        <v>17</v>
      </c>
      <c r="AD4" s="31" t="s">
        <v>18</v>
      </c>
      <c r="AE4" s="31" t="s">
        <v>22</v>
      </c>
      <c r="AF4" s="31" t="s">
        <v>20</v>
      </c>
      <c r="AG4" s="31" t="s">
        <v>21</v>
      </c>
      <c r="AH4" s="31" t="s">
        <v>875</v>
      </c>
    </row>
    <row r="5" spans="1:34" ht="20.100000000000001" customHeight="1" x14ac:dyDescent="0.3">
      <c r="A5" s="32" t="s">
        <v>23</v>
      </c>
      <c r="B5" s="33" t="s">
        <v>24</v>
      </c>
      <c r="C5" s="33" t="s">
        <v>25</v>
      </c>
      <c r="D5" s="33" t="s">
        <v>26</v>
      </c>
      <c r="E5" s="33" t="s">
        <v>27</v>
      </c>
      <c r="F5" s="33" t="s">
        <v>28</v>
      </c>
      <c r="G5" s="33" t="s">
        <v>29</v>
      </c>
      <c r="H5" s="33" t="s">
        <v>30</v>
      </c>
      <c r="I5" s="33" t="s">
        <v>31</v>
      </c>
      <c r="J5" s="33" t="s">
        <v>32</v>
      </c>
      <c r="K5" s="33" t="s">
        <v>33</v>
      </c>
      <c r="L5" s="33" t="s">
        <v>34</v>
      </c>
      <c r="M5" s="33" t="s">
        <v>35</v>
      </c>
      <c r="N5" s="33" t="s">
        <v>36</v>
      </c>
      <c r="O5" s="33" t="s">
        <v>37</v>
      </c>
      <c r="P5" s="33" t="s">
        <v>39</v>
      </c>
      <c r="Q5" s="33" t="s">
        <v>46</v>
      </c>
      <c r="R5" s="33" t="s">
        <v>48</v>
      </c>
      <c r="S5" s="33" t="s">
        <v>45</v>
      </c>
      <c r="T5" s="33" t="s">
        <v>38</v>
      </c>
      <c r="U5" s="33" t="s">
        <v>40</v>
      </c>
      <c r="V5" s="33" t="s">
        <v>42</v>
      </c>
      <c r="W5" s="33" t="s">
        <v>43</v>
      </c>
      <c r="X5" s="33" t="s">
        <v>44</v>
      </c>
      <c r="Y5" s="33" t="s">
        <v>41</v>
      </c>
      <c r="Z5" s="33" t="s">
        <v>47</v>
      </c>
      <c r="AA5" s="33" t="s">
        <v>56</v>
      </c>
      <c r="AB5" s="33" t="s">
        <v>53</v>
      </c>
      <c r="AC5" s="33" t="s">
        <v>54</v>
      </c>
      <c r="AD5" s="33" t="s">
        <v>55</v>
      </c>
      <c r="AE5" s="33" t="s">
        <v>60</v>
      </c>
      <c r="AF5" s="33" t="s">
        <v>57</v>
      </c>
      <c r="AG5" s="33" t="s">
        <v>58</v>
      </c>
      <c r="AH5" s="33" t="s">
        <v>59</v>
      </c>
    </row>
    <row r="6" spans="1:34" ht="20.100000000000001" customHeight="1" x14ac:dyDescent="0.3">
      <c r="A6" s="34" t="s">
        <v>61</v>
      </c>
      <c r="B6" s="35" t="s">
        <v>62</v>
      </c>
      <c r="C6" s="35" t="s">
        <v>63</v>
      </c>
      <c r="D6" s="35" t="s">
        <v>419</v>
      </c>
      <c r="E6" s="35" t="s">
        <v>355</v>
      </c>
      <c r="F6" s="35" t="s">
        <v>314</v>
      </c>
      <c r="G6" s="35" t="s">
        <v>67</v>
      </c>
      <c r="H6" s="35" t="s">
        <v>68</v>
      </c>
      <c r="I6" s="35" t="s">
        <v>69</v>
      </c>
      <c r="J6" s="35" t="s">
        <v>270</v>
      </c>
      <c r="K6" s="35" t="s">
        <v>315</v>
      </c>
      <c r="L6" s="35" t="s">
        <v>72</v>
      </c>
      <c r="M6" s="35" t="s">
        <v>317</v>
      </c>
      <c r="N6" s="35" t="s">
        <v>263</v>
      </c>
      <c r="O6" s="35" t="s">
        <v>264</v>
      </c>
      <c r="P6" s="35" t="s">
        <v>318</v>
      </c>
      <c r="Q6" s="35" t="s">
        <v>319</v>
      </c>
      <c r="R6" s="35" t="s">
        <v>420</v>
      </c>
      <c r="S6" s="35" t="s">
        <v>267</v>
      </c>
      <c r="T6" s="35" t="s">
        <v>76</v>
      </c>
      <c r="U6" s="35" t="s">
        <v>78</v>
      </c>
      <c r="V6" s="35" t="s">
        <v>80</v>
      </c>
      <c r="W6" s="35" t="s">
        <v>81</v>
      </c>
      <c r="X6" s="35" t="s">
        <v>310</v>
      </c>
      <c r="Y6" s="35" t="s">
        <v>191</v>
      </c>
      <c r="Z6" s="35" t="s">
        <v>85</v>
      </c>
      <c r="AA6" s="35" t="s">
        <v>421</v>
      </c>
      <c r="AB6" s="35" t="s">
        <v>323</v>
      </c>
      <c r="AC6" s="35" t="s">
        <v>90</v>
      </c>
      <c r="AD6" s="35" t="s">
        <v>91</v>
      </c>
      <c r="AE6" s="35" t="s">
        <v>96</v>
      </c>
      <c r="AF6" s="35" t="s">
        <v>93</v>
      </c>
      <c r="AG6" s="35" t="s">
        <v>94</v>
      </c>
      <c r="AH6" s="35" t="s">
        <v>163</v>
      </c>
    </row>
    <row r="7" spans="1:34" ht="20.100000000000001" customHeight="1" x14ac:dyDescent="0.3">
      <c r="A7" s="32" t="s">
        <v>422</v>
      </c>
      <c r="B7" s="33" t="s">
        <v>423</v>
      </c>
      <c r="C7" s="33" t="s">
        <v>383</v>
      </c>
      <c r="D7" s="33" t="s">
        <v>424</v>
      </c>
      <c r="E7" s="33" t="s">
        <v>354</v>
      </c>
      <c r="F7" s="33" t="s">
        <v>36</v>
      </c>
      <c r="G7" s="33" t="s">
        <v>403</v>
      </c>
      <c r="H7" s="33" t="s">
        <v>351</v>
      </c>
      <c r="I7" s="33" t="s">
        <v>425</v>
      </c>
      <c r="J7" s="33" t="s">
        <v>426</v>
      </c>
      <c r="K7" s="33" t="s">
        <v>427</v>
      </c>
      <c r="L7" s="33" t="s">
        <v>428</v>
      </c>
      <c r="M7" s="33" t="s">
        <v>429</v>
      </c>
      <c r="N7" s="33" t="s">
        <v>73</v>
      </c>
      <c r="O7" s="33" t="s">
        <v>430</v>
      </c>
      <c r="P7" s="33" t="s">
        <v>42</v>
      </c>
      <c r="Q7" s="33" t="s">
        <v>432</v>
      </c>
      <c r="R7" s="33" t="s">
        <v>47</v>
      </c>
      <c r="S7" s="33" t="s">
        <v>431</v>
      </c>
      <c r="T7" s="33" t="s">
        <v>242</v>
      </c>
      <c r="U7" s="33" t="s">
        <v>226</v>
      </c>
      <c r="V7" s="33" t="s">
        <v>168</v>
      </c>
      <c r="W7" s="33" t="s">
        <v>91</v>
      </c>
      <c r="X7" s="33" t="s">
        <v>111</v>
      </c>
      <c r="Y7" s="33" t="s">
        <v>121</v>
      </c>
      <c r="Z7" s="33" t="s">
        <v>59</v>
      </c>
      <c r="AA7" s="33" t="s">
        <v>265</v>
      </c>
      <c r="AB7" s="33" t="s">
        <v>436</v>
      </c>
      <c r="AC7" s="33" t="s">
        <v>75</v>
      </c>
      <c r="AD7" s="33" t="s">
        <v>95</v>
      </c>
      <c r="AE7" s="33" t="s">
        <v>438</v>
      </c>
      <c r="AF7" s="33" t="s">
        <v>437</v>
      </c>
      <c r="AG7" s="33" t="s">
        <v>354</v>
      </c>
      <c r="AH7" s="33" t="s">
        <v>115</v>
      </c>
    </row>
    <row r="8" spans="1:34" ht="20.100000000000001" customHeight="1" x14ac:dyDescent="0.3">
      <c r="A8" s="34" t="s">
        <v>439</v>
      </c>
      <c r="B8" s="36">
        <v>0.50700000000000001</v>
      </c>
      <c r="C8" s="37" t="s">
        <v>176</v>
      </c>
      <c r="D8" s="37" t="s">
        <v>178</v>
      </c>
      <c r="E8" s="37" t="s">
        <v>305</v>
      </c>
      <c r="F8" s="37" t="s">
        <v>440</v>
      </c>
      <c r="G8" s="37" t="s">
        <v>345</v>
      </c>
      <c r="H8" s="37">
        <v>0.48</v>
      </c>
      <c r="I8" s="37" t="s">
        <v>441</v>
      </c>
      <c r="J8" s="37" t="s">
        <v>345</v>
      </c>
      <c r="K8" s="37" t="s">
        <v>181</v>
      </c>
      <c r="L8" s="37" t="s">
        <v>345</v>
      </c>
      <c r="M8" s="37" t="s">
        <v>348</v>
      </c>
      <c r="N8" s="37" t="s">
        <v>178</v>
      </c>
      <c r="O8" s="37" t="s">
        <v>336</v>
      </c>
      <c r="P8" s="37" t="s">
        <v>208</v>
      </c>
      <c r="Q8" s="37">
        <v>0.97</v>
      </c>
      <c r="R8" s="37" t="s">
        <v>141</v>
      </c>
      <c r="S8" s="37" t="s">
        <v>443</v>
      </c>
      <c r="T8" s="37" t="s">
        <v>346</v>
      </c>
      <c r="U8" s="37">
        <v>0.68</v>
      </c>
      <c r="V8" s="37" t="s">
        <v>336</v>
      </c>
      <c r="W8" s="37" t="s">
        <v>338</v>
      </c>
      <c r="X8" s="37" t="s">
        <v>141</v>
      </c>
      <c r="Y8" s="37" t="s">
        <v>335</v>
      </c>
      <c r="Z8" s="37" t="s">
        <v>181</v>
      </c>
      <c r="AA8" s="37" t="s">
        <v>147</v>
      </c>
      <c r="AB8" s="37">
        <v>0.87</v>
      </c>
      <c r="AC8" s="37" t="s">
        <v>338</v>
      </c>
      <c r="AD8" s="37" t="s">
        <v>181</v>
      </c>
      <c r="AE8" s="37">
        <v>0.74</v>
      </c>
      <c r="AF8" s="37" t="s">
        <v>130</v>
      </c>
      <c r="AG8" s="37" t="s">
        <v>446</v>
      </c>
      <c r="AH8" s="37" t="s">
        <v>178</v>
      </c>
    </row>
    <row r="9" spans="1:34" ht="20.100000000000001" customHeight="1" x14ac:dyDescent="0.3">
      <c r="A9" s="32" t="s">
        <v>447</v>
      </c>
      <c r="B9" s="33" t="s">
        <v>448</v>
      </c>
      <c r="C9" s="33" t="s">
        <v>449</v>
      </c>
      <c r="D9" s="33" t="s">
        <v>450</v>
      </c>
      <c r="E9" s="33" t="s">
        <v>451</v>
      </c>
      <c r="F9" s="33" t="s">
        <v>452</v>
      </c>
      <c r="G9" s="33" t="s">
        <v>453</v>
      </c>
      <c r="H9" s="33" t="s">
        <v>355</v>
      </c>
      <c r="I9" s="33" t="s">
        <v>101</v>
      </c>
      <c r="J9" s="33" t="s">
        <v>454</v>
      </c>
      <c r="K9" s="33" t="s">
        <v>455</v>
      </c>
      <c r="L9" s="33" t="s">
        <v>456</v>
      </c>
      <c r="M9" s="33" t="s">
        <v>191</v>
      </c>
      <c r="N9" s="33" t="s">
        <v>83</v>
      </c>
      <c r="O9" s="33" t="s">
        <v>300</v>
      </c>
      <c r="P9" s="33" t="s">
        <v>50</v>
      </c>
      <c r="Q9" s="33" t="s">
        <v>202</v>
      </c>
      <c r="R9" s="33" t="s">
        <v>457</v>
      </c>
      <c r="S9" s="33" t="s">
        <v>304</v>
      </c>
      <c r="T9" s="33" t="s">
        <v>78</v>
      </c>
      <c r="U9" s="33" t="s">
        <v>163</v>
      </c>
      <c r="V9" s="33" t="s">
        <v>111</v>
      </c>
      <c r="W9" s="33" t="s">
        <v>197</v>
      </c>
      <c r="X9" s="33" t="s">
        <v>44</v>
      </c>
      <c r="Y9" s="33" t="s">
        <v>247</v>
      </c>
      <c r="Z9" s="33" t="s">
        <v>198</v>
      </c>
      <c r="AA9" s="33" t="s">
        <v>459</v>
      </c>
      <c r="AB9" s="33" t="s">
        <v>310</v>
      </c>
      <c r="AC9" s="33" t="s">
        <v>224</v>
      </c>
      <c r="AD9" s="33" t="s">
        <v>59</v>
      </c>
      <c r="AE9" s="33" t="s">
        <v>461</v>
      </c>
      <c r="AF9" s="33" t="s">
        <v>460</v>
      </c>
      <c r="AG9" s="33" t="s">
        <v>159</v>
      </c>
      <c r="AH9" s="33" t="s">
        <v>115</v>
      </c>
    </row>
    <row r="10" spans="1:34" ht="20.100000000000001" customHeight="1" x14ac:dyDescent="0.3">
      <c r="A10" s="34" t="s">
        <v>462</v>
      </c>
      <c r="B10" s="36">
        <v>0.44400000000000001</v>
      </c>
      <c r="C10" s="37" t="s">
        <v>175</v>
      </c>
      <c r="D10" s="37" t="s">
        <v>345</v>
      </c>
      <c r="E10" s="37" t="s">
        <v>176</v>
      </c>
      <c r="F10" s="37" t="s">
        <v>181</v>
      </c>
      <c r="G10" s="37">
        <v>0.48</v>
      </c>
      <c r="H10" s="37" t="s">
        <v>305</v>
      </c>
      <c r="I10" s="37" t="s">
        <v>129</v>
      </c>
      <c r="J10" s="37" t="s">
        <v>178</v>
      </c>
      <c r="K10" s="37" t="s">
        <v>347</v>
      </c>
      <c r="L10" s="37" t="s">
        <v>345</v>
      </c>
      <c r="M10" s="37" t="s">
        <v>139</v>
      </c>
      <c r="N10" s="37" t="s">
        <v>345</v>
      </c>
      <c r="O10" s="37" t="s">
        <v>174</v>
      </c>
      <c r="P10" s="37" t="s">
        <v>445</v>
      </c>
      <c r="Q10" s="37" t="s">
        <v>210</v>
      </c>
      <c r="R10" s="37" t="s">
        <v>463</v>
      </c>
      <c r="S10" s="37" t="s">
        <v>128</v>
      </c>
      <c r="T10" s="37" t="s">
        <v>124</v>
      </c>
      <c r="U10" s="37" t="s">
        <v>128</v>
      </c>
      <c r="V10" s="37" t="s">
        <v>138</v>
      </c>
      <c r="W10" s="37" t="s">
        <v>130</v>
      </c>
      <c r="X10" s="37" t="s">
        <v>463</v>
      </c>
      <c r="Y10" s="37" t="s">
        <v>345</v>
      </c>
      <c r="Z10" s="37" t="s">
        <v>338</v>
      </c>
      <c r="AA10" s="37" t="s">
        <v>342</v>
      </c>
      <c r="AB10" s="37" t="s">
        <v>207</v>
      </c>
      <c r="AC10" s="37" t="s">
        <v>129</v>
      </c>
      <c r="AD10" s="37" t="s">
        <v>466</v>
      </c>
      <c r="AE10" s="37" t="s">
        <v>128</v>
      </c>
      <c r="AF10" s="37" t="s">
        <v>463</v>
      </c>
      <c r="AG10" s="37" t="s">
        <v>124</v>
      </c>
      <c r="AH10" s="37" t="s">
        <v>337</v>
      </c>
    </row>
    <row r="11" spans="1:34" ht="20.100000000000001" customHeight="1" x14ac:dyDescent="0.3">
      <c r="A11" s="32" t="s">
        <v>467</v>
      </c>
      <c r="B11" s="33" t="s">
        <v>79</v>
      </c>
      <c r="C11" s="33" t="s">
        <v>44</v>
      </c>
      <c r="D11" s="33" t="s">
        <v>307</v>
      </c>
      <c r="E11" s="33" t="s">
        <v>109</v>
      </c>
      <c r="F11" s="33" t="s">
        <v>159</v>
      </c>
      <c r="G11" s="33" t="s">
        <v>81</v>
      </c>
      <c r="H11" s="33" t="s">
        <v>219</v>
      </c>
      <c r="I11" s="33" t="s">
        <v>290</v>
      </c>
      <c r="J11" s="33" t="s">
        <v>226</v>
      </c>
      <c r="K11" s="33" t="s">
        <v>159</v>
      </c>
      <c r="L11" s="33" t="s">
        <v>303</v>
      </c>
      <c r="M11" s="33" t="s">
        <v>95</v>
      </c>
      <c r="N11" s="33" t="s">
        <v>200</v>
      </c>
      <c r="O11" s="33" t="s">
        <v>59</v>
      </c>
      <c r="P11" s="33" t="s">
        <v>311</v>
      </c>
      <c r="Q11" s="33" t="s">
        <v>221</v>
      </c>
      <c r="R11" s="33" t="s">
        <v>59</v>
      </c>
      <c r="S11" s="33" t="s">
        <v>111</v>
      </c>
      <c r="T11" s="33" t="s">
        <v>277</v>
      </c>
      <c r="U11" s="33" t="s">
        <v>197</v>
      </c>
      <c r="V11" s="33" t="s">
        <v>197</v>
      </c>
      <c r="W11" s="33" t="s">
        <v>163</v>
      </c>
      <c r="X11" s="33" t="s">
        <v>118</v>
      </c>
      <c r="Y11" s="33" t="s">
        <v>108</v>
      </c>
      <c r="Z11" s="33" t="s">
        <v>108</v>
      </c>
      <c r="AA11" s="33" t="s">
        <v>248</v>
      </c>
      <c r="AB11" s="33" t="s">
        <v>277</v>
      </c>
      <c r="AC11" s="33" t="s">
        <v>168</v>
      </c>
      <c r="AD11" s="33" t="s">
        <v>108</v>
      </c>
      <c r="AE11" s="33" t="s">
        <v>285</v>
      </c>
      <c r="AF11" s="33" t="s">
        <v>223</v>
      </c>
      <c r="AG11" s="33" t="s">
        <v>118</v>
      </c>
      <c r="AH11" s="33" t="s">
        <v>116</v>
      </c>
    </row>
    <row r="12" spans="1:34" ht="20.100000000000001" customHeight="1" x14ac:dyDescent="0.3">
      <c r="A12" s="34" t="s">
        <v>468</v>
      </c>
      <c r="B12" s="36">
        <v>4.9000000000000002E-2</v>
      </c>
      <c r="C12" s="37" t="s">
        <v>148</v>
      </c>
      <c r="D12" s="37" t="s">
        <v>179</v>
      </c>
      <c r="E12" s="37" t="s">
        <v>140</v>
      </c>
      <c r="F12" s="37" t="s">
        <v>179</v>
      </c>
      <c r="G12" s="37" t="s">
        <v>211</v>
      </c>
      <c r="H12" s="37" t="s">
        <v>148</v>
      </c>
      <c r="I12" s="37" t="s">
        <v>211</v>
      </c>
      <c r="J12" s="37" t="s">
        <v>179</v>
      </c>
      <c r="K12" s="37" t="s">
        <v>209</v>
      </c>
      <c r="L12" s="37" t="s">
        <v>148</v>
      </c>
      <c r="M12" s="37" t="s">
        <v>140</v>
      </c>
      <c r="N12" s="37" t="s">
        <v>179</v>
      </c>
      <c r="O12" s="37" t="s">
        <v>211</v>
      </c>
      <c r="P12" s="37" t="s">
        <v>179</v>
      </c>
      <c r="Q12" s="37" t="s">
        <v>143</v>
      </c>
      <c r="R12" s="37" t="s">
        <v>211</v>
      </c>
      <c r="S12" s="37" t="s">
        <v>211</v>
      </c>
      <c r="T12" s="37" t="s">
        <v>147</v>
      </c>
      <c r="U12" s="37" t="s">
        <v>147</v>
      </c>
      <c r="V12" s="37" t="s">
        <v>147</v>
      </c>
      <c r="W12" s="37" t="s">
        <v>124</v>
      </c>
      <c r="X12" s="37" t="s">
        <v>211</v>
      </c>
      <c r="Y12" s="37" t="s">
        <v>143</v>
      </c>
      <c r="Z12" s="37" t="s">
        <v>210</v>
      </c>
      <c r="AA12" s="37" t="s">
        <v>148</v>
      </c>
      <c r="AB12" s="37" t="s">
        <v>140</v>
      </c>
      <c r="AC12" s="37" t="s">
        <v>148</v>
      </c>
      <c r="AD12" s="37" t="s">
        <v>211</v>
      </c>
      <c r="AE12" s="37" t="s">
        <v>148</v>
      </c>
      <c r="AF12" s="37" t="s">
        <v>179</v>
      </c>
      <c r="AG12" s="37" t="s">
        <v>210</v>
      </c>
      <c r="AH12" s="37" t="s">
        <v>140</v>
      </c>
    </row>
    <row r="13" spans="1:34" x14ac:dyDescent="0.3">
      <c r="B13" s="22">
        <f>((B8)+(B10)+(B12))</f>
        <v>1</v>
      </c>
      <c r="C13" s="22">
        <f t="shared" ref="C13:AH13" si="0">((C8)+(C10)+(C12))</f>
        <v>1</v>
      </c>
      <c r="D13" s="22">
        <f t="shared" si="0"/>
        <v>1</v>
      </c>
      <c r="E13" s="22">
        <f t="shared" si="0"/>
        <v>1</v>
      </c>
      <c r="F13" s="22">
        <f t="shared" si="0"/>
        <v>1</v>
      </c>
      <c r="G13" s="22">
        <f t="shared" si="0"/>
        <v>1</v>
      </c>
      <c r="H13" s="22">
        <f t="shared" si="0"/>
        <v>1</v>
      </c>
      <c r="I13" s="22">
        <f t="shared" si="0"/>
        <v>1</v>
      </c>
      <c r="J13" s="22">
        <f t="shared" si="0"/>
        <v>1</v>
      </c>
      <c r="K13" s="22">
        <f t="shared" si="0"/>
        <v>1</v>
      </c>
      <c r="L13" s="22">
        <f t="shared" si="0"/>
        <v>1</v>
      </c>
      <c r="M13" s="22">
        <f t="shared" si="0"/>
        <v>1</v>
      </c>
      <c r="N13" s="22">
        <f t="shared" si="0"/>
        <v>1</v>
      </c>
      <c r="O13" s="22">
        <f t="shared" si="0"/>
        <v>1</v>
      </c>
      <c r="P13" s="22">
        <f t="shared" si="0"/>
        <v>1</v>
      </c>
      <c r="Q13" s="22">
        <f t="shared" si="0"/>
        <v>1</v>
      </c>
      <c r="R13" s="22">
        <f t="shared" si="0"/>
        <v>1</v>
      </c>
      <c r="S13" s="22">
        <f t="shared" si="0"/>
        <v>1</v>
      </c>
      <c r="T13" s="22">
        <f t="shared" si="0"/>
        <v>1</v>
      </c>
      <c r="U13" s="22">
        <f t="shared" si="0"/>
        <v>1</v>
      </c>
      <c r="V13" s="22">
        <f t="shared" si="0"/>
        <v>1</v>
      </c>
      <c r="W13" s="22">
        <f t="shared" si="0"/>
        <v>1</v>
      </c>
      <c r="X13" s="22">
        <f t="shared" si="0"/>
        <v>1</v>
      </c>
      <c r="Y13" s="22">
        <f t="shared" si="0"/>
        <v>1</v>
      </c>
      <c r="Z13" s="22">
        <f t="shared" si="0"/>
        <v>1</v>
      </c>
      <c r="AA13" s="22">
        <f t="shared" si="0"/>
        <v>1</v>
      </c>
      <c r="AB13" s="22">
        <f t="shared" si="0"/>
        <v>1</v>
      </c>
      <c r="AC13" s="22">
        <f t="shared" si="0"/>
        <v>1</v>
      </c>
      <c r="AD13" s="22">
        <f t="shared" si="0"/>
        <v>1</v>
      </c>
      <c r="AE13" s="22">
        <f t="shared" si="0"/>
        <v>1</v>
      </c>
      <c r="AF13" s="22">
        <f t="shared" si="0"/>
        <v>1</v>
      </c>
      <c r="AG13" s="22">
        <f t="shared" si="0"/>
        <v>1</v>
      </c>
      <c r="AH13" s="22">
        <f t="shared" si="0"/>
        <v>1</v>
      </c>
    </row>
  </sheetData>
  <sheetProtection algorithmName="SHA-512" hashValue="zSNm4fICQK+P4YZbAISg5IrMlNzLUY2vMvDTnH+CtvSLc8TL2iZhUS2B9DdkmJTxIcwVH+beI5NBSLC/BGkA1A==" saltValue="RSnn5dQY7HhJFZ7225UvRQ==" spinCount="100000" sheet="1" objects="1" scenarios="1"/>
  <mergeCells count="8">
    <mergeCell ref="A2:M2"/>
    <mergeCell ref="P3:Z3"/>
    <mergeCell ref="AE3:AH3"/>
    <mergeCell ref="AA3:AD3"/>
    <mergeCell ref="C3:D3"/>
    <mergeCell ref="E3:H3"/>
    <mergeCell ref="I3:K3"/>
    <mergeCell ref="L3:O3"/>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5:AH7 B9:AH9 C8:G8 B11:AH11 C10:F10 C12:AH12 H10:AH10 I8:P8 R8:T8 V8:AA8 AC8:AD8 AF8:AH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9"/>
  <sheetViews>
    <sheetView showGridLines="0" workbookViewId="0"/>
  </sheetViews>
  <sheetFormatPr defaultRowHeight="14.4" x14ac:dyDescent="0.3"/>
  <cols>
    <col min="1" max="1" width="32.6640625" customWidth="1"/>
    <col min="2" max="34" width="10.6640625" customWidth="1"/>
  </cols>
  <sheetData>
    <row r="1" spans="1:34" ht="21" x14ac:dyDescent="0.4">
      <c r="A1" s="21" t="str">
        <f>HYPERLINK("#Contents!A1","Return to Contents")</f>
        <v>Return to Contents</v>
      </c>
    </row>
    <row r="2" spans="1:34" ht="44.4" customHeight="1" x14ac:dyDescent="0.35">
      <c r="A2" s="73" t="s">
        <v>915</v>
      </c>
      <c r="B2" s="73"/>
      <c r="C2" s="73"/>
      <c r="D2" s="73"/>
      <c r="E2" s="73"/>
      <c r="F2" s="73"/>
      <c r="G2" s="73"/>
      <c r="H2" s="73"/>
      <c r="I2" s="73"/>
      <c r="J2" s="73"/>
      <c r="K2" s="73"/>
      <c r="L2" s="73"/>
      <c r="M2" s="73"/>
      <c r="N2" s="39"/>
      <c r="O2" s="39"/>
    </row>
    <row r="3" spans="1:34" ht="14.4" customHeight="1" x14ac:dyDescent="0.3">
      <c r="A3" s="1"/>
      <c r="B3" s="1"/>
      <c r="C3" s="69" t="s">
        <v>252</v>
      </c>
      <c r="D3" s="71"/>
      <c r="E3" s="69" t="s">
        <v>861</v>
      </c>
      <c r="F3" s="70"/>
      <c r="G3" s="70"/>
      <c r="H3" s="71"/>
      <c r="I3" s="72" t="s">
        <v>862</v>
      </c>
      <c r="J3" s="72"/>
      <c r="K3" s="72"/>
      <c r="L3" s="72" t="s">
        <v>887</v>
      </c>
      <c r="M3" s="72"/>
      <c r="N3" s="72" t="s">
        <v>253</v>
      </c>
      <c r="O3" s="72"/>
      <c r="P3" s="69" t="s">
        <v>888</v>
      </c>
      <c r="Q3" s="70"/>
      <c r="R3" s="70"/>
      <c r="S3" s="70"/>
      <c r="T3" s="70"/>
      <c r="U3" s="70"/>
      <c r="V3" s="70"/>
      <c r="W3" s="70"/>
      <c r="X3" s="70"/>
      <c r="Y3" s="70"/>
      <c r="Z3" s="71"/>
      <c r="AA3" s="69" t="s">
        <v>889</v>
      </c>
      <c r="AB3" s="70"/>
      <c r="AC3" s="70"/>
      <c r="AD3" s="70"/>
      <c r="AE3" s="69" t="s">
        <v>890</v>
      </c>
      <c r="AF3" s="70"/>
      <c r="AG3" s="70"/>
      <c r="AH3" s="70"/>
    </row>
    <row r="4" spans="1:34" ht="50.1" customHeight="1" x14ac:dyDescent="0.3">
      <c r="A4" s="2" t="s">
        <v>0</v>
      </c>
      <c r="B4" s="2" t="s">
        <v>1</v>
      </c>
      <c r="C4" s="2" t="s">
        <v>2</v>
      </c>
      <c r="D4" s="2" t="s">
        <v>3</v>
      </c>
      <c r="E4" s="2" t="s">
        <v>4</v>
      </c>
      <c r="F4" s="2" t="s">
        <v>5</v>
      </c>
      <c r="G4" s="2" t="s">
        <v>6</v>
      </c>
      <c r="H4" s="2" t="s">
        <v>7</v>
      </c>
      <c r="I4" s="2" t="s">
        <v>8</v>
      </c>
      <c r="J4" s="2" t="s">
        <v>9</v>
      </c>
      <c r="K4" s="2" t="s">
        <v>18</v>
      </c>
      <c r="L4" s="2" t="s">
        <v>863</v>
      </c>
      <c r="M4" s="2" t="s">
        <v>864</v>
      </c>
      <c r="N4" s="2" t="s">
        <v>865</v>
      </c>
      <c r="O4" s="2" t="s">
        <v>866</v>
      </c>
      <c r="P4" s="2" t="s">
        <v>11</v>
      </c>
      <c r="Q4" s="2" t="s">
        <v>877</v>
      </c>
      <c r="R4" s="2" t="s">
        <v>15</v>
      </c>
      <c r="S4" s="2" t="s">
        <v>14</v>
      </c>
      <c r="T4" s="2" t="s">
        <v>10</v>
      </c>
      <c r="U4" s="2" t="s">
        <v>12</v>
      </c>
      <c r="V4" s="2" t="s">
        <v>18</v>
      </c>
      <c r="W4" s="2" t="s">
        <v>867</v>
      </c>
      <c r="X4" s="2" t="s">
        <v>868</v>
      </c>
      <c r="Y4" s="2" t="s">
        <v>13</v>
      </c>
      <c r="Z4" s="2" t="s">
        <v>876</v>
      </c>
      <c r="AA4" s="2" t="s">
        <v>19</v>
      </c>
      <c r="AB4" s="2" t="s">
        <v>16</v>
      </c>
      <c r="AC4" s="2" t="s">
        <v>17</v>
      </c>
      <c r="AD4" s="2" t="s">
        <v>18</v>
      </c>
      <c r="AE4" s="2" t="s">
        <v>22</v>
      </c>
      <c r="AF4" s="2" t="s">
        <v>20</v>
      </c>
      <c r="AG4" s="2" t="s">
        <v>21</v>
      </c>
      <c r="AH4" s="2" t="s">
        <v>875</v>
      </c>
    </row>
    <row r="5" spans="1:34" ht="20.100000000000001" customHeight="1" x14ac:dyDescent="0.3">
      <c r="A5" s="6" t="s">
        <v>23</v>
      </c>
      <c r="B5" s="5" t="s">
        <v>24</v>
      </c>
      <c r="C5" s="5" t="s">
        <v>25</v>
      </c>
      <c r="D5" s="5" t="s">
        <v>26</v>
      </c>
      <c r="E5" s="5" t="s">
        <v>27</v>
      </c>
      <c r="F5" s="5" t="s">
        <v>28</v>
      </c>
      <c r="G5" s="5" t="s">
        <v>29</v>
      </c>
      <c r="H5" s="5" t="s">
        <v>30</v>
      </c>
      <c r="I5" s="5" t="s">
        <v>31</v>
      </c>
      <c r="J5" s="5" t="s">
        <v>32</v>
      </c>
      <c r="K5" s="5" t="s">
        <v>33</v>
      </c>
      <c r="L5" s="5" t="s">
        <v>34</v>
      </c>
      <c r="M5" s="5" t="s">
        <v>35</v>
      </c>
      <c r="N5" s="5" t="s">
        <v>36</v>
      </c>
      <c r="O5" s="5" t="s">
        <v>37</v>
      </c>
      <c r="P5" s="5" t="s">
        <v>39</v>
      </c>
      <c r="Q5" s="5" t="s">
        <v>46</v>
      </c>
      <c r="R5" s="5" t="s">
        <v>48</v>
      </c>
      <c r="S5" s="5" t="s">
        <v>45</v>
      </c>
      <c r="T5" s="5" t="s">
        <v>38</v>
      </c>
      <c r="U5" s="5" t="s">
        <v>40</v>
      </c>
      <c r="V5" s="5" t="s">
        <v>42</v>
      </c>
      <c r="W5" s="5" t="s">
        <v>43</v>
      </c>
      <c r="X5" s="5" t="s">
        <v>44</v>
      </c>
      <c r="Y5" s="5" t="s">
        <v>41</v>
      </c>
      <c r="Z5" s="5" t="s">
        <v>47</v>
      </c>
      <c r="AA5" s="5" t="s">
        <v>56</v>
      </c>
      <c r="AB5" s="5" t="s">
        <v>53</v>
      </c>
      <c r="AC5" s="5" t="s">
        <v>54</v>
      </c>
      <c r="AD5" s="5" t="s">
        <v>55</v>
      </c>
      <c r="AE5" s="5" t="s">
        <v>60</v>
      </c>
      <c r="AF5" s="5" t="s">
        <v>57</v>
      </c>
      <c r="AG5" s="5" t="s">
        <v>58</v>
      </c>
      <c r="AH5" s="5" t="s">
        <v>59</v>
      </c>
    </row>
    <row r="6" spans="1:34" ht="20.100000000000001" customHeight="1" x14ac:dyDescent="0.3">
      <c r="A6" s="3" t="s">
        <v>61</v>
      </c>
      <c r="B6" s="4" t="s">
        <v>254</v>
      </c>
      <c r="C6" s="4" t="s">
        <v>63</v>
      </c>
      <c r="D6" s="4" t="s">
        <v>469</v>
      </c>
      <c r="E6" s="4" t="s">
        <v>65</v>
      </c>
      <c r="F6" s="4" t="s">
        <v>66</v>
      </c>
      <c r="G6" s="4" t="s">
        <v>470</v>
      </c>
      <c r="H6" s="4" t="s">
        <v>259</v>
      </c>
      <c r="I6" s="4" t="s">
        <v>69</v>
      </c>
      <c r="J6" s="4" t="s">
        <v>270</v>
      </c>
      <c r="K6" s="4" t="s">
        <v>71</v>
      </c>
      <c r="L6" s="4" t="s">
        <v>316</v>
      </c>
      <c r="M6" s="4" t="s">
        <v>317</v>
      </c>
      <c r="N6" s="4" t="s">
        <v>263</v>
      </c>
      <c r="O6" s="4" t="s">
        <v>471</v>
      </c>
      <c r="P6" s="4" t="s">
        <v>77</v>
      </c>
      <c r="Q6" s="4" t="s">
        <v>319</v>
      </c>
      <c r="R6" s="4" t="s">
        <v>86</v>
      </c>
      <c r="S6" s="4" t="s">
        <v>472</v>
      </c>
      <c r="T6" s="4" t="s">
        <v>76</v>
      </c>
      <c r="U6" s="4" t="s">
        <v>78</v>
      </c>
      <c r="V6" s="4" t="s">
        <v>80</v>
      </c>
      <c r="W6" s="4" t="s">
        <v>81</v>
      </c>
      <c r="X6" s="4" t="s">
        <v>310</v>
      </c>
      <c r="Y6" s="4" t="s">
        <v>191</v>
      </c>
      <c r="Z6" s="4" t="s">
        <v>226</v>
      </c>
      <c r="AA6" s="4" t="s">
        <v>92</v>
      </c>
      <c r="AB6" s="4" t="s">
        <v>473</v>
      </c>
      <c r="AC6" s="4" t="s">
        <v>90</v>
      </c>
      <c r="AD6" s="4" t="s">
        <v>200</v>
      </c>
      <c r="AE6" s="4" t="s">
        <v>96</v>
      </c>
      <c r="AF6" s="4" t="s">
        <v>271</v>
      </c>
      <c r="AG6" s="4" t="s">
        <v>162</v>
      </c>
      <c r="AH6" s="4" t="s">
        <v>163</v>
      </c>
    </row>
    <row r="7" spans="1:34" ht="20.100000000000001" customHeight="1" x14ac:dyDescent="0.3">
      <c r="A7" s="6" t="s">
        <v>474</v>
      </c>
      <c r="B7" s="5" t="s">
        <v>475</v>
      </c>
      <c r="C7" s="5" t="s">
        <v>476</v>
      </c>
      <c r="D7" s="5" t="s">
        <v>477</v>
      </c>
      <c r="E7" s="5" t="s">
        <v>366</v>
      </c>
      <c r="F7" s="5" t="s">
        <v>360</v>
      </c>
      <c r="G7" s="5" t="s">
        <v>478</v>
      </c>
      <c r="H7" s="5" t="s">
        <v>41</v>
      </c>
      <c r="I7" s="5" t="s">
        <v>479</v>
      </c>
      <c r="J7" s="5" t="s">
        <v>480</v>
      </c>
      <c r="K7" s="5" t="s">
        <v>302</v>
      </c>
      <c r="L7" s="5" t="s">
        <v>481</v>
      </c>
      <c r="M7" s="5" t="s">
        <v>275</v>
      </c>
      <c r="N7" s="5" t="s">
        <v>482</v>
      </c>
      <c r="O7" s="5" t="s">
        <v>483</v>
      </c>
      <c r="P7" s="5" t="s">
        <v>201</v>
      </c>
      <c r="Q7" s="5" t="s">
        <v>485</v>
      </c>
      <c r="R7" s="5" t="s">
        <v>163</v>
      </c>
      <c r="S7" s="5" t="s">
        <v>484</v>
      </c>
      <c r="T7" s="5" t="s">
        <v>199</v>
      </c>
      <c r="U7" s="5" t="s">
        <v>240</v>
      </c>
      <c r="V7" s="5" t="s">
        <v>202</v>
      </c>
      <c r="W7" s="5" t="s">
        <v>238</v>
      </c>
      <c r="X7" s="5" t="s">
        <v>197</v>
      </c>
      <c r="Y7" s="5" t="s">
        <v>232</v>
      </c>
      <c r="Z7" s="5" t="s">
        <v>221</v>
      </c>
      <c r="AA7" s="5" t="s">
        <v>311</v>
      </c>
      <c r="AB7" s="5" t="s">
        <v>74</v>
      </c>
      <c r="AC7" s="5" t="s">
        <v>482</v>
      </c>
      <c r="AD7" s="5" t="s">
        <v>109</v>
      </c>
      <c r="AE7" s="5" t="s">
        <v>486</v>
      </c>
      <c r="AF7" s="5" t="s">
        <v>285</v>
      </c>
      <c r="AG7" s="5" t="s">
        <v>297</v>
      </c>
      <c r="AH7" s="5" t="s">
        <v>115</v>
      </c>
    </row>
    <row r="8" spans="1:34" ht="20.100000000000001" customHeight="1" x14ac:dyDescent="0.3">
      <c r="A8" s="3" t="s">
        <v>487</v>
      </c>
      <c r="B8" s="24" t="s">
        <v>125</v>
      </c>
      <c r="C8" s="4" t="s">
        <v>288</v>
      </c>
      <c r="D8" s="4" t="s">
        <v>129</v>
      </c>
      <c r="E8" s="4" t="s">
        <v>125</v>
      </c>
      <c r="F8" s="4" t="s">
        <v>127</v>
      </c>
      <c r="G8" s="4" t="s">
        <v>125</v>
      </c>
      <c r="H8" s="4" t="s">
        <v>126</v>
      </c>
      <c r="I8" s="4" t="s">
        <v>180</v>
      </c>
      <c r="J8" s="4" t="s">
        <v>243</v>
      </c>
      <c r="K8" s="4" t="s">
        <v>126</v>
      </c>
      <c r="L8" s="4" t="s">
        <v>123</v>
      </c>
      <c r="M8" s="4" t="s">
        <v>129</v>
      </c>
      <c r="N8" s="4" t="s">
        <v>313</v>
      </c>
      <c r="O8" s="4" t="s">
        <v>337</v>
      </c>
      <c r="P8" s="4" t="s">
        <v>210</v>
      </c>
      <c r="Q8" s="4" t="s">
        <v>443</v>
      </c>
      <c r="R8" s="4" t="s">
        <v>140</v>
      </c>
      <c r="S8" s="4" t="s">
        <v>176</v>
      </c>
      <c r="T8" s="4" t="s">
        <v>170</v>
      </c>
      <c r="U8" s="4" t="s">
        <v>133</v>
      </c>
      <c r="V8" s="4" t="s">
        <v>288</v>
      </c>
      <c r="W8" s="4" t="s">
        <v>341</v>
      </c>
      <c r="X8" s="4" t="s">
        <v>209</v>
      </c>
      <c r="Y8" s="4" t="s">
        <v>138</v>
      </c>
      <c r="Z8" s="4" t="s">
        <v>137</v>
      </c>
      <c r="AA8" s="4" t="s">
        <v>140</v>
      </c>
      <c r="AB8" s="4" t="s">
        <v>346</v>
      </c>
      <c r="AC8" s="4" t="s">
        <v>129</v>
      </c>
      <c r="AD8" s="4" t="s">
        <v>123</v>
      </c>
      <c r="AE8" s="4" t="s">
        <v>176</v>
      </c>
      <c r="AF8" s="4" t="s">
        <v>209</v>
      </c>
      <c r="AG8" s="4" t="s">
        <v>133</v>
      </c>
      <c r="AH8" s="4" t="s">
        <v>178</v>
      </c>
    </row>
    <row r="9" spans="1:34" ht="20.100000000000001" customHeight="1" x14ac:dyDescent="0.3">
      <c r="A9" s="6" t="s">
        <v>488</v>
      </c>
      <c r="B9" s="5" t="s">
        <v>489</v>
      </c>
      <c r="C9" s="5" t="s">
        <v>350</v>
      </c>
      <c r="D9" s="5" t="s">
        <v>490</v>
      </c>
      <c r="E9" s="5" t="s">
        <v>220</v>
      </c>
      <c r="F9" s="5" t="s">
        <v>491</v>
      </c>
      <c r="G9" s="5" t="s">
        <v>75</v>
      </c>
      <c r="H9" s="5" t="s">
        <v>352</v>
      </c>
      <c r="I9" s="5" t="s">
        <v>492</v>
      </c>
      <c r="J9" s="5" t="s">
        <v>493</v>
      </c>
      <c r="K9" s="5" t="s">
        <v>494</v>
      </c>
      <c r="L9" s="5" t="s">
        <v>325</v>
      </c>
      <c r="M9" s="5" t="s">
        <v>266</v>
      </c>
      <c r="N9" s="5" t="s">
        <v>321</v>
      </c>
      <c r="O9" s="5" t="s">
        <v>122</v>
      </c>
      <c r="P9" s="5" t="s">
        <v>495</v>
      </c>
      <c r="Q9" s="5" t="s">
        <v>160</v>
      </c>
      <c r="R9" s="5" t="s">
        <v>289</v>
      </c>
      <c r="S9" s="5" t="s">
        <v>112</v>
      </c>
      <c r="T9" s="5" t="s">
        <v>168</v>
      </c>
      <c r="U9" s="5" t="s">
        <v>160</v>
      </c>
      <c r="V9" s="5" t="s">
        <v>221</v>
      </c>
      <c r="W9" s="5" t="s">
        <v>116</v>
      </c>
      <c r="X9" s="5" t="s">
        <v>239</v>
      </c>
      <c r="Y9" s="5" t="s">
        <v>110</v>
      </c>
      <c r="Z9" s="5" t="s">
        <v>196</v>
      </c>
      <c r="AA9" s="5" t="s">
        <v>498</v>
      </c>
      <c r="AB9" s="5" t="s">
        <v>168</v>
      </c>
      <c r="AC9" s="5" t="s">
        <v>103</v>
      </c>
      <c r="AD9" s="5" t="s">
        <v>111</v>
      </c>
      <c r="AE9" s="5" t="s">
        <v>499</v>
      </c>
      <c r="AF9" s="5" t="s">
        <v>119</v>
      </c>
      <c r="AG9" s="5" t="s">
        <v>214</v>
      </c>
      <c r="AH9" s="5" t="s">
        <v>113</v>
      </c>
    </row>
    <row r="10" spans="1:34" ht="20.100000000000001" customHeight="1" x14ac:dyDescent="0.3">
      <c r="A10" s="3" t="s">
        <v>500</v>
      </c>
      <c r="B10" s="24" t="s">
        <v>313</v>
      </c>
      <c r="C10" s="4" t="s">
        <v>126</v>
      </c>
      <c r="D10" s="4" t="s">
        <v>129</v>
      </c>
      <c r="E10" s="4" t="s">
        <v>243</v>
      </c>
      <c r="F10" s="4" t="s">
        <v>137</v>
      </c>
      <c r="G10" s="4" t="s">
        <v>127</v>
      </c>
      <c r="H10" s="4" t="s">
        <v>129</v>
      </c>
      <c r="I10" s="4" t="s">
        <v>131</v>
      </c>
      <c r="J10" s="4" t="s">
        <v>174</v>
      </c>
      <c r="K10" s="4" t="s">
        <v>229</v>
      </c>
      <c r="L10" s="4" t="s">
        <v>132</v>
      </c>
      <c r="M10" s="4" t="s">
        <v>313</v>
      </c>
      <c r="N10" s="4" t="s">
        <v>288</v>
      </c>
      <c r="O10" s="4" t="s">
        <v>173</v>
      </c>
      <c r="P10" s="4" t="s">
        <v>145</v>
      </c>
      <c r="Q10" s="4" t="s">
        <v>135</v>
      </c>
      <c r="R10" s="4" t="s">
        <v>440</v>
      </c>
      <c r="S10" s="4" t="s">
        <v>209</v>
      </c>
      <c r="T10" s="4" t="s">
        <v>141</v>
      </c>
      <c r="U10" s="4" t="s">
        <v>140</v>
      </c>
      <c r="V10" s="4" t="s">
        <v>130</v>
      </c>
      <c r="W10" s="4" t="s">
        <v>143</v>
      </c>
      <c r="X10" s="4" t="s">
        <v>411</v>
      </c>
      <c r="Y10" s="4" t="s">
        <v>137</v>
      </c>
      <c r="Z10" s="4" t="s">
        <v>305</v>
      </c>
      <c r="AA10" s="4" t="s">
        <v>441</v>
      </c>
      <c r="AB10" s="4" t="s">
        <v>140</v>
      </c>
      <c r="AC10" s="4" t="s">
        <v>128</v>
      </c>
      <c r="AD10" s="4" t="s">
        <v>348</v>
      </c>
      <c r="AE10" s="4" t="s">
        <v>207</v>
      </c>
      <c r="AF10" s="4" t="s">
        <v>338</v>
      </c>
      <c r="AG10" s="4" t="s">
        <v>172</v>
      </c>
      <c r="AH10" s="4" t="s">
        <v>243</v>
      </c>
    </row>
    <row r="11" spans="1:34" ht="20.100000000000001" customHeight="1" x14ac:dyDescent="0.3">
      <c r="A11" s="6" t="s">
        <v>869</v>
      </c>
      <c r="B11" s="5" t="s">
        <v>501</v>
      </c>
      <c r="C11" s="5" t="s">
        <v>502</v>
      </c>
      <c r="D11" s="5" t="s">
        <v>284</v>
      </c>
      <c r="E11" s="5" t="s">
        <v>161</v>
      </c>
      <c r="F11" s="5" t="s">
        <v>503</v>
      </c>
      <c r="G11" s="5" t="s">
        <v>250</v>
      </c>
      <c r="H11" s="5" t="s">
        <v>114</v>
      </c>
      <c r="I11" s="5" t="s">
        <v>275</v>
      </c>
      <c r="J11" s="5" t="s">
        <v>365</v>
      </c>
      <c r="K11" s="5" t="s">
        <v>215</v>
      </c>
      <c r="L11" s="5" t="s">
        <v>283</v>
      </c>
      <c r="M11" s="5" t="s">
        <v>47</v>
      </c>
      <c r="N11" s="5" t="s">
        <v>235</v>
      </c>
      <c r="O11" s="5" t="s">
        <v>43</v>
      </c>
      <c r="P11" s="5" t="s">
        <v>206</v>
      </c>
      <c r="Q11" s="5" t="s">
        <v>285</v>
      </c>
      <c r="R11" s="5" t="s">
        <v>195</v>
      </c>
      <c r="S11" s="5" t="s">
        <v>199</v>
      </c>
      <c r="T11" s="5" t="s">
        <v>199</v>
      </c>
      <c r="U11" s="5" t="s">
        <v>109</v>
      </c>
      <c r="V11" s="5" t="s">
        <v>115</v>
      </c>
      <c r="W11" s="5" t="s">
        <v>161</v>
      </c>
      <c r="X11" s="5" t="s">
        <v>115</v>
      </c>
      <c r="Y11" s="5" t="s">
        <v>238</v>
      </c>
      <c r="Z11" s="5" t="s">
        <v>118</v>
      </c>
      <c r="AA11" s="5" t="s">
        <v>504</v>
      </c>
      <c r="AB11" s="5" t="s">
        <v>40</v>
      </c>
      <c r="AC11" s="5" t="s">
        <v>286</v>
      </c>
      <c r="AD11" s="5" t="s">
        <v>108</v>
      </c>
      <c r="AE11" s="5" t="s">
        <v>505</v>
      </c>
      <c r="AF11" s="5" t="s">
        <v>484</v>
      </c>
      <c r="AG11" s="5" t="s">
        <v>196</v>
      </c>
      <c r="AH11" s="5" t="s">
        <v>116</v>
      </c>
    </row>
    <row r="12" spans="1:34" ht="20.100000000000001" customHeight="1" x14ac:dyDescent="0.3">
      <c r="A12" s="3" t="s">
        <v>870</v>
      </c>
      <c r="B12" s="23">
        <v>0.12</v>
      </c>
      <c r="C12" s="4" t="s">
        <v>171</v>
      </c>
      <c r="D12" s="4" t="s">
        <v>134</v>
      </c>
      <c r="E12" s="4" t="s">
        <v>211</v>
      </c>
      <c r="F12" s="4" t="s">
        <v>172</v>
      </c>
      <c r="G12" s="4" t="s">
        <v>147</v>
      </c>
      <c r="H12" s="4" t="s">
        <v>146</v>
      </c>
      <c r="I12" s="4" t="s">
        <v>142</v>
      </c>
      <c r="J12" s="4" t="s">
        <v>172</v>
      </c>
      <c r="K12" s="4" t="s">
        <v>228</v>
      </c>
      <c r="L12" s="4" t="s">
        <v>136</v>
      </c>
      <c r="M12" s="4" t="s">
        <v>130</v>
      </c>
      <c r="N12" s="4" t="s">
        <v>142</v>
      </c>
      <c r="O12" s="4" t="s">
        <v>172</v>
      </c>
      <c r="P12" s="4" t="s">
        <v>207</v>
      </c>
      <c r="Q12" s="4" t="s">
        <v>142</v>
      </c>
      <c r="R12" s="4" t="s">
        <v>207</v>
      </c>
      <c r="S12" s="4" t="s">
        <v>228</v>
      </c>
      <c r="T12" s="4" t="s">
        <v>137</v>
      </c>
      <c r="U12" s="4" t="s">
        <v>172</v>
      </c>
      <c r="V12" s="4" t="s">
        <v>207</v>
      </c>
      <c r="W12" s="4" t="s">
        <v>123</v>
      </c>
      <c r="X12" s="4" t="s">
        <v>148</v>
      </c>
      <c r="Y12" s="4" t="s">
        <v>171</v>
      </c>
      <c r="Z12" s="4" t="s">
        <v>147</v>
      </c>
      <c r="AA12" s="4" t="s">
        <v>147</v>
      </c>
      <c r="AB12" s="4" t="s">
        <v>136</v>
      </c>
      <c r="AC12" s="4" t="s">
        <v>136</v>
      </c>
      <c r="AD12" s="4" t="s">
        <v>148</v>
      </c>
      <c r="AE12" s="4" t="s">
        <v>172</v>
      </c>
      <c r="AF12" s="4" t="s">
        <v>136</v>
      </c>
      <c r="AG12" s="4" t="s">
        <v>142</v>
      </c>
      <c r="AH12" s="4" t="s">
        <v>140</v>
      </c>
    </row>
    <row r="13" spans="1:34" ht="20.100000000000001" customHeight="1" x14ac:dyDescent="0.3">
      <c r="A13" s="6" t="s">
        <v>506</v>
      </c>
      <c r="B13" s="5" t="s">
        <v>37</v>
      </c>
      <c r="C13" s="5" t="s">
        <v>484</v>
      </c>
      <c r="D13" s="5" t="s">
        <v>218</v>
      </c>
      <c r="E13" s="5" t="s">
        <v>226</v>
      </c>
      <c r="F13" s="5" t="s">
        <v>507</v>
      </c>
      <c r="G13" s="5" t="s">
        <v>216</v>
      </c>
      <c r="H13" s="5" t="s">
        <v>307</v>
      </c>
      <c r="I13" s="5" t="s">
        <v>508</v>
      </c>
      <c r="J13" s="5" t="s">
        <v>191</v>
      </c>
      <c r="K13" s="5" t="s">
        <v>295</v>
      </c>
      <c r="L13" s="5" t="s">
        <v>364</v>
      </c>
      <c r="M13" s="5" t="s">
        <v>107</v>
      </c>
      <c r="N13" s="5" t="s">
        <v>157</v>
      </c>
      <c r="O13" s="5" t="s">
        <v>287</v>
      </c>
      <c r="P13" s="5" t="s">
        <v>362</v>
      </c>
      <c r="Q13" s="5" t="s">
        <v>113</v>
      </c>
      <c r="R13" s="5" t="s">
        <v>282</v>
      </c>
      <c r="S13" s="5" t="s">
        <v>108</v>
      </c>
      <c r="T13" s="5" t="s">
        <v>193</v>
      </c>
      <c r="U13" s="5" t="s">
        <v>109</v>
      </c>
      <c r="V13" s="5" t="s">
        <v>109</v>
      </c>
      <c r="W13" s="5" t="s">
        <v>116</v>
      </c>
      <c r="X13" s="5" t="s">
        <v>111</v>
      </c>
      <c r="Y13" s="5" t="s">
        <v>112</v>
      </c>
      <c r="Z13" s="5" t="s">
        <v>108</v>
      </c>
      <c r="AA13" s="5" t="s">
        <v>212</v>
      </c>
      <c r="AB13" s="5" t="s">
        <v>201</v>
      </c>
      <c r="AC13" s="5" t="s">
        <v>266</v>
      </c>
      <c r="AD13" s="5" t="s">
        <v>116</v>
      </c>
      <c r="AE13" s="5" t="s">
        <v>354</v>
      </c>
      <c r="AF13" s="5" t="s">
        <v>509</v>
      </c>
      <c r="AG13" s="5" t="s">
        <v>196</v>
      </c>
      <c r="AH13" s="5" t="s">
        <v>160</v>
      </c>
    </row>
    <row r="14" spans="1:34" ht="20.100000000000001" customHeight="1" x14ac:dyDescent="0.3">
      <c r="A14" s="3" t="s">
        <v>510</v>
      </c>
      <c r="B14" s="24" t="s">
        <v>147</v>
      </c>
      <c r="C14" s="4" t="s">
        <v>142</v>
      </c>
      <c r="D14" s="4" t="s">
        <v>147</v>
      </c>
      <c r="E14" s="4" t="s">
        <v>141</v>
      </c>
      <c r="F14" s="4" t="s">
        <v>141</v>
      </c>
      <c r="G14" s="4" t="s">
        <v>134</v>
      </c>
      <c r="H14" s="4" t="s">
        <v>134</v>
      </c>
      <c r="I14" s="4" t="s">
        <v>147</v>
      </c>
      <c r="J14" s="4" t="s">
        <v>147</v>
      </c>
      <c r="K14" s="4" t="s">
        <v>142</v>
      </c>
      <c r="L14" s="4" t="s">
        <v>172</v>
      </c>
      <c r="M14" s="4" t="s">
        <v>209</v>
      </c>
      <c r="N14" s="4" t="s">
        <v>147</v>
      </c>
      <c r="O14" s="4" t="s">
        <v>134</v>
      </c>
      <c r="P14" s="4" t="s">
        <v>146</v>
      </c>
      <c r="Q14" s="4" t="s">
        <v>135</v>
      </c>
      <c r="R14" s="4" t="s">
        <v>138</v>
      </c>
      <c r="S14" s="4" t="s">
        <v>143</v>
      </c>
      <c r="T14" s="4" t="s">
        <v>130</v>
      </c>
      <c r="U14" s="4" t="s">
        <v>141</v>
      </c>
      <c r="V14" s="4" t="s">
        <v>141</v>
      </c>
      <c r="W14" s="4" t="s">
        <v>135</v>
      </c>
      <c r="X14" s="4" t="s">
        <v>141</v>
      </c>
      <c r="Y14" s="4" t="s">
        <v>141</v>
      </c>
      <c r="Z14" s="4" t="s">
        <v>140</v>
      </c>
      <c r="AA14" s="4" t="s">
        <v>146</v>
      </c>
      <c r="AB14" s="4" t="s">
        <v>143</v>
      </c>
      <c r="AC14" s="4" t="s">
        <v>171</v>
      </c>
      <c r="AD14" s="4" t="s">
        <v>210</v>
      </c>
      <c r="AE14" s="4" t="s">
        <v>134</v>
      </c>
      <c r="AF14" s="4" t="s">
        <v>141</v>
      </c>
      <c r="AG14" s="4" t="s">
        <v>142</v>
      </c>
      <c r="AH14" s="4" t="s">
        <v>173</v>
      </c>
    </row>
    <row r="15" spans="1:34" ht="20.100000000000001" customHeight="1" x14ac:dyDescent="0.3">
      <c r="A15" s="6" t="s">
        <v>511</v>
      </c>
      <c r="B15" s="5" t="s">
        <v>379</v>
      </c>
      <c r="C15" s="5" t="s">
        <v>512</v>
      </c>
      <c r="D15" s="5" t="s">
        <v>233</v>
      </c>
      <c r="E15" s="5" t="s">
        <v>80</v>
      </c>
      <c r="F15" s="5" t="s">
        <v>275</v>
      </c>
      <c r="G15" s="5" t="s">
        <v>236</v>
      </c>
      <c r="H15" s="5" t="s">
        <v>42</v>
      </c>
      <c r="I15" s="5" t="s">
        <v>513</v>
      </c>
      <c r="J15" s="5" t="s">
        <v>507</v>
      </c>
      <c r="K15" s="5" t="s">
        <v>85</v>
      </c>
      <c r="L15" s="5" t="s">
        <v>41</v>
      </c>
      <c r="M15" s="5" t="s">
        <v>311</v>
      </c>
      <c r="N15" s="5" t="s">
        <v>234</v>
      </c>
      <c r="O15" s="5" t="s">
        <v>195</v>
      </c>
      <c r="P15" s="5" t="s">
        <v>277</v>
      </c>
      <c r="Q15" s="5" t="s">
        <v>246</v>
      </c>
      <c r="R15" s="5" t="s">
        <v>115</v>
      </c>
      <c r="S15" s="5" t="s">
        <v>55</v>
      </c>
      <c r="T15" s="5" t="s">
        <v>81</v>
      </c>
      <c r="U15" s="5" t="s">
        <v>161</v>
      </c>
      <c r="V15" s="5" t="s">
        <v>59</v>
      </c>
      <c r="W15" s="5" t="s">
        <v>221</v>
      </c>
      <c r="X15" s="5" t="s">
        <v>160</v>
      </c>
      <c r="Y15" s="5" t="s">
        <v>107</v>
      </c>
      <c r="Z15" s="5" t="s">
        <v>115</v>
      </c>
      <c r="AA15" s="5" t="s">
        <v>247</v>
      </c>
      <c r="AB15" s="5" t="s">
        <v>505</v>
      </c>
      <c r="AC15" s="5" t="s">
        <v>248</v>
      </c>
      <c r="AD15" s="5" t="s">
        <v>108</v>
      </c>
      <c r="AE15" s="5" t="s">
        <v>515</v>
      </c>
      <c r="AF15" s="5" t="s">
        <v>245</v>
      </c>
      <c r="AG15" s="5" t="s">
        <v>287</v>
      </c>
      <c r="AH15" s="5" t="s">
        <v>116</v>
      </c>
    </row>
    <row r="16" spans="1:34" ht="20.100000000000001" customHeight="1" x14ac:dyDescent="0.3">
      <c r="A16" s="3" t="s">
        <v>516</v>
      </c>
      <c r="B16" s="24" t="s">
        <v>147</v>
      </c>
      <c r="C16" s="4" t="s">
        <v>141</v>
      </c>
      <c r="D16" s="4" t="s">
        <v>208</v>
      </c>
      <c r="E16" s="4" t="s">
        <v>173</v>
      </c>
      <c r="F16" s="4" t="s">
        <v>147</v>
      </c>
      <c r="G16" s="4" t="s">
        <v>207</v>
      </c>
      <c r="H16" s="4" t="s">
        <v>207</v>
      </c>
      <c r="I16" s="4" t="s">
        <v>172</v>
      </c>
      <c r="J16" s="4" t="s">
        <v>172</v>
      </c>
      <c r="K16" s="4" t="s">
        <v>209</v>
      </c>
      <c r="L16" s="4" t="s">
        <v>142</v>
      </c>
      <c r="M16" s="4" t="s">
        <v>207</v>
      </c>
      <c r="N16" s="4" t="s">
        <v>130</v>
      </c>
      <c r="O16" s="4" t="s">
        <v>207</v>
      </c>
      <c r="P16" s="4" t="s">
        <v>179</v>
      </c>
      <c r="Q16" s="4" t="s">
        <v>172</v>
      </c>
      <c r="R16" s="4" t="s">
        <v>210</v>
      </c>
      <c r="S16" s="4" t="s">
        <v>170</v>
      </c>
      <c r="T16" s="4" t="s">
        <v>128</v>
      </c>
      <c r="U16" s="4" t="s">
        <v>170</v>
      </c>
      <c r="V16" s="4" t="s">
        <v>123</v>
      </c>
      <c r="W16" s="4" t="s">
        <v>128</v>
      </c>
      <c r="X16" s="4" t="s">
        <v>140</v>
      </c>
      <c r="Y16" s="4" t="s">
        <v>141</v>
      </c>
      <c r="Z16" s="4" t="s">
        <v>141</v>
      </c>
      <c r="AA16" s="4" t="s">
        <v>148</v>
      </c>
      <c r="AB16" s="4" t="s">
        <v>228</v>
      </c>
      <c r="AC16" s="4" t="s">
        <v>147</v>
      </c>
      <c r="AD16" s="4" t="s">
        <v>148</v>
      </c>
      <c r="AE16" s="4" t="s">
        <v>130</v>
      </c>
      <c r="AF16" s="4" t="s">
        <v>211</v>
      </c>
      <c r="AG16" s="4" t="s">
        <v>228</v>
      </c>
      <c r="AH16" s="4" t="s">
        <v>135</v>
      </c>
    </row>
    <row r="17" spans="1:34" ht="20.100000000000001" customHeight="1" x14ac:dyDescent="0.3">
      <c r="A17" s="6" t="s">
        <v>871</v>
      </c>
      <c r="B17" s="5" t="s">
        <v>59</v>
      </c>
      <c r="C17" s="5" t="s">
        <v>221</v>
      </c>
      <c r="D17" s="5" t="s">
        <v>197</v>
      </c>
      <c r="E17" s="5" t="s">
        <v>116</v>
      </c>
      <c r="F17" s="5" t="s">
        <v>118</v>
      </c>
      <c r="G17" s="5" t="s">
        <v>115</v>
      </c>
      <c r="H17" s="5" t="s">
        <v>115</v>
      </c>
      <c r="I17" s="5" t="s">
        <v>115</v>
      </c>
      <c r="J17" s="5" t="s">
        <v>113</v>
      </c>
      <c r="K17" s="5" t="s">
        <v>197</v>
      </c>
      <c r="L17" s="5" t="s">
        <v>95</v>
      </c>
      <c r="M17" s="5" t="s">
        <v>113</v>
      </c>
      <c r="N17" s="5" t="s">
        <v>160</v>
      </c>
      <c r="O17" s="5" t="s">
        <v>116</v>
      </c>
      <c r="P17" s="5" t="s">
        <v>116</v>
      </c>
      <c r="Q17" s="5" t="s">
        <v>108</v>
      </c>
      <c r="R17" s="5" t="s">
        <v>113</v>
      </c>
      <c r="S17" s="5" t="s">
        <v>116</v>
      </c>
      <c r="T17" s="5" t="s">
        <v>197</v>
      </c>
      <c r="U17" s="5" t="s">
        <v>116</v>
      </c>
      <c r="V17" s="5" t="s">
        <v>116</v>
      </c>
      <c r="W17" s="5" t="s">
        <v>116</v>
      </c>
      <c r="X17" s="5" t="s">
        <v>108</v>
      </c>
      <c r="Y17" s="5" t="s">
        <v>160</v>
      </c>
      <c r="Z17" s="5" t="s">
        <v>108</v>
      </c>
      <c r="AA17" s="5" t="s">
        <v>115</v>
      </c>
      <c r="AB17" s="5" t="s">
        <v>160</v>
      </c>
      <c r="AC17" s="5" t="s">
        <v>197</v>
      </c>
      <c r="AD17" s="5" t="s">
        <v>116</v>
      </c>
      <c r="AE17" s="5" t="s">
        <v>95</v>
      </c>
      <c r="AF17" s="5" t="s">
        <v>108</v>
      </c>
      <c r="AG17" s="5" t="s">
        <v>118</v>
      </c>
      <c r="AH17" s="5" t="s">
        <v>116</v>
      </c>
    </row>
    <row r="18" spans="1:34" ht="20.100000000000001" customHeight="1" x14ac:dyDescent="0.3">
      <c r="A18" s="3" t="s">
        <v>872</v>
      </c>
      <c r="B18" s="24" t="s">
        <v>143</v>
      </c>
      <c r="C18" s="4" t="s">
        <v>143</v>
      </c>
      <c r="D18" s="4" t="s">
        <v>143</v>
      </c>
      <c r="E18" s="4" t="s">
        <v>135</v>
      </c>
      <c r="F18" s="4" t="s">
        <v>135</v>
      </c>
      <c r="G18" s="4" t="s">
        <v>143</v>
      </c>
      <c r="H18" s="4" t="s">
        <v>143</v>
      </c>
      <c r="I18" s="4" t="s">
        <v>143</v>
      </c>
      <c r="J18" s="4" t="s">
        <v>135</v>
      </c>
      <c r="K18" s="4" t="s">
        <v>143</v>
      </c>
      <c r="L18" s="4" t="s">
        <v>143</v>
      </c>
      <c r="M18" s="4" t="s">
        <v>143</v>
      </c>
      <c r="N18" s="4" t="s">
        <v>135</v>
      </c>
      <c r="O18" s="4" t="s">
        <v>135</v>
      </c>
      <c r="P18" s="4" t="s">
        <v>135</v>
      </c>
      <c r="Q18" s="4" t="s">
        <v>135</v>
      </c>
      <c r="R18" s="4" t="s">
        <v>143</v>
      </c>
      <c r="S18" s="4" t="s">
        <v>135</v>
      </c>
      <c r="T18" s="4" t="s">
        <v>140</v>
      </c>
      <c r="U18" s="4" t="s">
        <v>135</v>
      </c>
      <c r="V18" s="4" t="s">
        <v>135</v>
      </c>
      <c r="W18" s="4" t="s">
        <v>135</v>
      </c>
      <c r="X18" s="4" t="s">
        <v>143</v>
      </c>
      <c r="Y18" s="4" t="s">
        <v>210</v>
      </c>
      <c r="Z18" s="4" t="s">
        <v>210</v>
      </c>
      <c r="AA18" s="4" t="s">
        <v>143</v>
      </c>
      <c r="AB18" s="4" t="s">
        <v>135</v>
      </c>
      <c r="AC18" s="4" t="s">
        <v>143</v>
      </c>
      <c r="AD18" s="4" t="s">
        <v>210</v>
      </c>
      <c r="AE18" s="4" t="s">
        <v>143</v>
      </c>
      <c r="AF18" s="4" t="s">
        <v>135</v>
      </c>
      <c r="AG18" s="4" t="s">
        <v>140</v>
      </c>
      <c r="AH18" s="4" t="s">
        <v>135</v>
      </c>
    </row>
    <row r="19" spans="1:34" x14ac:dyDescent="0.3">
      <c r="B19" s="22">
        <f>((B8)+(B10)+(B12)+(B14)+(B16)+(B18))</f>
        <v>1</v>
      </c>
      <c r="C19" s="22">
        <f t="shared" ref="C19:AH19" si="0">((C8)+(C10)+(C12)+(C14)+(C16)+(C18))</f>
        <v>1</v>
      </c>
      <c r="D19" s="22">
        <f t="shared" si="0"/>
        <v>0.99999999999999989</v>
      </c>
      <c r="E19" s="22">
        <f t="shared" si="0"/>
        <v>1.0100000000000002</v>
      </c>
      <c r="F19" s="22">
        <f t="shared" si="0"/>
        <v>1</v>
      </c>
      <c r="G19" s="22">
        <f t="shared" si="0"/>
        <v>1.0099999999999998</v>
      </c>
      <c r="H19" s="22">
        <f t="shared" si="0"/>
        <v>1</v>
      </c>
      <c r="I19" s="22">
        <f t="shared" si="0"/>
        <v>1</v>
      </c>
      <c r="J19" s="22">
        <f t="shared" si="0"/>
        <v>1</v>
      </c>
      <c r="K19" s="22">
        <f t="shared" si="0"/>
        <v>1.01</v>
      </c>
      <c r="L19" s="22">
        <f t="shared" si="0"/>
        <v>1.01</v>
      </c>
      <c r="M19" s="22">
        <f t="shared" si="0"/>
        <v>0.99999999999999989</v>
      </c>
      <c r="N19" s="22">
        <f t="shared" si="0"/>
        <v>1</v>
      </c>
      <c r="O19" s="22">
        <f t="shared" si="0"/>
        <v>1.01</v>
      </c>
      <c r="P19" s="22">
        <f t="shared" si="0"/>
        <v>1</v>
      </c>
      <c r="Q19" s="22">
        <f t="shared" si="0"/>
        <v>0.99</v>
      </c>
      <c r="R19" s="22">
        <f t="shared" si="0"/>
        <v>1</v>
      </c>
      <c r="S19" s="22">
        <f t="shared" si="0"/>
        <v>1.01</v>
      </c>
      <c r="T19" s="22">
        <f t="shared" si="0"/>
        <v>1.01</v>
      </c>
      <c r="U19" s="22">
        <f t="shared" si="0"/>
        <v>1</v>
      </c>
      <c r="V19" s="22">
        <f t="shared" si="0"/>
        <v>1</v>
      </c>
      <c r="W19" s="22">
        <f t="shared" si="0"/>
        <v>1</v>
      </c>
      <c r="X19" s="22">
        <f t="shared" si="0"/>
        <v>1</v>
      </c>
      <c r="Y19" s="22">
        <f t="shared" si="0"/>
        <v>0.9900000000000001</v>
      </c>
      <c r="Z19" s="22">
        <f t="shared" si="0"/>
        <v>1.01</v>
      </c>
      <c r="AA19" s="22">
        <f t="shared" si="0"/>
        <v>1.01</v>
      </c>
      <c r="AB19" s="22">
        <f t="shared" si="0"/>
        <v>0.99</v>
      </c>
      <c r="AC19" s="22">
        <f t="shared" si="0"/>
        <v>0.9900000000000001</v>
      </c>
      <c r="AD19" s="22">
        <f t="shared" si="0"/>
        <v>1.0000000000000002</v>
      </c>
      <c r="AE19" s="22">
        <f t="shared" si="0"/>
        <v>1</v>
      </c>
      <c r="AF19" s="22">
        <f t="shared" si="0"/>
        <v>1</v>
      </c>
      <c r="AG19" s="22">
        <f t="shared" si="0"/>
        <v>1.01</v>
      </c>
      <c r="AH19" s="22">
        <f t="shared" si="0"/>
        <v>1.01</v>
      </c>
    </row>
  </sheetData>
  <sheetProtection algorithmName="SHA-512" hashValue="RMUtmz/p/RlHER2Lxgj33h0b0nR9z7IdpBSpQWSGMT8Y0gRyBm6mp26xnOUrI3A5Hgv5LG8mDV913SaIFq1XDA==" saltValue="hICIkpVajlJbRDBQmZMGpQ==" spinCount="100000" sheet="1" objects="1" scenarios="1"/>
  <mergeCells count="8">
    <mergeCell ref="A2:M2"/>
    <mergeCell ref="P3:Z3"/>
    <mergeCell ref="AE3:AH3"/>
    <mergeCell ref="AA3:AD3"/>
    <mergeCell ref="C3:D3"/>
    <mergeCell ref="E3:H3"/>
    <mergeCell ref="I3:K3"/>
    <mergeCell ref="L3:O3"/>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5:AH11 B13:AH18 C12:AH1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H19"/>
  <sheetViews>
    <sheetView showGridLines="0" workbookViewId="0"/>
  </sheetViews>
  <sheetFormatPr defaultRowHeight="14.4" x14ac:dyDescent="0.3"/>
  <cols>
    <col min="1" max="1" width="37.5546875" customWidth="1"/>
    <col min="2" max="34" width="10.6640625" customWidth="1"/>
  </cols>
  <sheetData>
    <row r="1" spans="1:34" ht="21" x14ac:dyDescent="0.4">
      <c r="A1" s="21" t="str">
        <f>HYPERLINK("#Contents!A1","Return to Contents")</f>
        <v>Return to Contents</v>
      </c>
    </row>
    <row r="2" spans="1:34" ht="28.2" customHeight="1" x14ac:dyDescent="0.35">
      <c r="A2" s="73" t="s">
        <v>913</v>
      </c>
      <c r="B2" s="74"/>
      <c r="C2" s="74"/>
      <c r="D2" s="74"/>
      <c r="E2" s="74"/>
      <c r="F2" s="74"/>
      <c r="G2" s="74"/>
      <c r="H2" s="74"/>
      <c r="I2" s="74"/>
      <c r="J2" s="74"/>
      <c r="K2" s="74"/>
      <c r="L2" s="74"/>
      <c r="M2" s="74"/>
      <c r="N2" s="74"/>
      <c r="O2" s="74"/>
    </row>
    <row r="3" spans="1:34" ht="17.399999999999999" customHeight="1" x14ac:dyDescent="0.3">
      <c r="A3" s="1"/>
      <c r="B3" s="1"/>
      <c r="C3" s="69" t="s">
        <v>252</v>
      </c>
      <c r="D3" s="71"/>
      <c r="E3" s="69" t="s">
        <v>861</v>
      </c>
      <c r="F3" s="70"/>
      <c r="G3" s="70"/>
      <c r="H3" s="71"/>
      <c r="I3" s="72" t="s">
        <v>862</v>
      </c>
      <c r="J3" s="72"/>
      <c r="K3" s="72"/>
      <c r="L3" s="72" t="s">
        <v>887</v>
      </c>
      <c r="M3" s="72"/>
      <c r="N3" s="72" t="s">
        <v>253</v>
      </c>
      <c r="O3" s="72"/>
      <c r="P3" s="69" t="s">
        <v>888</v>
      </c>
      <c r="Q3" s="70"/>
      <c r="R3" s="70"/>
      <c r="S3" s="70"/>
      <c r="T3" s="70"/>
      <c r="U3" s="70"/>
      <c r="V3" s="70"/>
      <c r="W3" s="70"/>
      <c r="X3" s="70"/>
      <c r="Y3" s="70"/>
      <c r="Z3" s="71"/>
      <c r="AA3" s="69" t="s">
        <v>889</v>
      </c>
      <c r="AB3" s="70"/>
      <c r="AC3" s="70"/>
      <c r="AD3" s="70"/>
      <c r="AE3" s="69" t="s">
        <v>890</v>
      </c>
      <c r="AF3" s="70"/>
      <c r="AG3" s="70"/>
      <c r="AH3" s="70"/>
    </row>
    <row r="4" spans="1:34" ht="50.1" customHeight="1" x14ac:dyDescent="0.3">
      <c r="A4" s="31" t="s">
        <v>0</v>
      </c>
      <c r="B4" s="31" t="s">
        <v>1</v>
      </c>
      <c r="C4" s="31" t="s">
        <v>2</v>
      </c>
      <c r="D4" s="31" t="s">
        <v>3</v>
      </c>
      <c r="E4" s="31" t="s">
        <v>4</v>
      </c>
      <c r="F4" s="31" t="s">
        <v>5</v>
      </c>
      <c r="G4" s="31" t="s">
        <v>6</v>
      </c>
      <c r="H4" s="31" t="s">
        <v>7</v>
      </c>
      <c r="I4" s="31" t="s">
        <v>8</v>
      </c>
      <c r="J4" s="31" t="s">
        <v>9</v>
      </c>
      <c r="K4" s="31" t="s">
        <v>18</v>
      </c>
      <c r="L4" s="31" t="s">
        <v>863</v>
      </c>
      <c r="M4" s="31" t="s">
        <v>864</v>
      </c>
      <c r="N4" s="31" t="s">
        <v>865</v>
      </c>
      <c r="O4" s="31" t="s">
        <v>866</v>
      </c>
      <c r="P4" s="31" t="s">
        <v>11</v>
      </c>
      <c r="Q4" s="31" t="s">
        <v>877</v>
      </c>
      <c r="R4" s="31" t="s">
        <v>15</v>
      </c>
      <c r="S4" s="31" t="s">
        <v>14</v>
      </c>
      <c r="T4" s="31" t="s">
        <v>10</v>
      </c>
      <c r="U4" s="31" t="s">
        <v>12</v>
      </c>
      <c r="V4" s="31" t="s">
        <v>18</v>
      </c>
      <c r="W4" s="31" t="s">
        <v>867</v>
      </c>
      <c r="X4" s="31" t="s">
        <v>868</v>
      </c>
      <c r="Y4" s="31" t="s">
        <v>13</v>
      </c>
      <c r="Z4" s="31" t="s">
        <v>876</v>
      </c>
      <c r="AA4" s="31" t="s">
        <v>19</v>
      </c>
      <c r="AB4" s="31" t="s">
        <v>16</v>
      </c>
      <c r="AC4" s="31" t="s">
        <v>17</v>
      </c>
      <c r="AD4" s="31" t="s">
        <v>18</v>
      </c>
      <c r="AE4" s="31" t="s">
        <v>22</v>
      </c>
      <c r="AF4" s="31" t="s">
        <v>20</v>
      </c>
      <c r="AG4" s="31" t="s">
        <v>21</v>
      </c>
      <c r="AH4" s="31" t="s">
        <v>875</v>
      </c>
    </row>
    <row r="5" spans="1:34" ht="20.100000000000001" customHeight="1" x14ac:dyDescent="0.3">
      <c r="A5" s="32" t="s">
        <v>23</v>
      </c>
      <c r="B5" s="33" t="s">
        <v>24</v>
      </c>
      <c r="C5" s="33" t="s">
        <v>25</v>
      </c>
      <c r="D5" s="33" t="s">
        <v>26</v>
      </c>
      <c r="E5" s="33" t="s">
        <v>27</v>
      </c>
      <c r="F5" s="33" t="s">
        <v>28</v>
      </c>
      <c r="G5" s="33" t="s">
        <v>29</v>
      </c>
      <c r="H5" s="33" t="s">
        <v>30</v>
      </c>
      <c r="I5" s="33" t="s">
        <v>31</v>
      </c>
      <c r="J5" s="33" t="s">
        <v>32</v>
      </c>
      <c r="K5" s="33" t="s">
        <v>33</v>
      </c>
      <c r="L5" s="33" t="s">
        <v>34</v>
      </c>
      <c r="M5" s="33" t="s">
        <v>35</v>
      </c>
      <c r="N5" s="33" t="s">
        <v>36</v>
      </c>
      <c r="O5" s="33" t="s">
        <v>37</v>
      </c>
      <c r="P5" s="33" t="s">
        <v>39</v>
      </c>
      <c r="Q5" s="33" t="s">
        <v>46</v>
      </c>
      <c r="R5" s="33" t="s">
        <v>48</v>
      </c>
      <c r="S5" s="33" t="s">
        <v>45</v>
      </c>
      <c r="T5" s="33" t="s">
        <v>38</v>
      </c>
      <c r="U5" s="33" t="s">
        <v>40</v>
      </c>
      <c r="V5" s="33" t="s">
        <v>42</v>
      </c>
      <c r="W5" s="33" t="s">
        <v>43</v>
      </c>
      <c r="X5" s="33" t="s">
        <v>44</v>
      </c>
      <c r="Y5" s="33" t="s">
        <v>41</v>
      </c>
      <c r="Z5" s="33" t="s">
        <v>47</v>
      </c>
      <c r="AA5" s="33" t="s">
        <v>56</v>
      </c>
      <c r="AB5" s="33" t="s">
        <v>53</v>
      </c>
      <c r="AC5" s="33" t="s">
        <v>54</v>
      </c>
      <c r="AD5" s="33" t="s">
        <v>55</v>
      </c>
      <c r="AE5" s="33" t="s">
        <v>60</v>
      </c>
      <c r="AF5" s="33" t="s">
        <v>57</v>
      </c>
      <c r="AG5" s="33" t="s">
        <v>58</v>
      </c>
      <c r="AH5" s="33" t="s">
        <v>59</v>
      </c>
    </row>
    <row r="6" spans="1:34" ht="20.100000000000001" customHeight="1" x14ac:dyDescent="0.3">
      <c r="A6" s="34" t="s">
        <v>61</v>
      </c>
      <c r="B6" s="35" t="s">
        <v>62</v>
      </c>
      <c r="C6" s="35" t="s">
        <v>255</v>
      </c>
      <c r="D6" s="35" t="s">
        <v>469</v>
      </c>
      <c r="E6" s="35" t="s">
        <v>355</v>
      </c>
      <c r="F6" s="35" t="s">
        <v>66</v>
      </c>
      <c r="G6" s="35" t="s">
        <v>67</v>
      </c>
      <c r="H6" s="35" t="s">
        <v>259</v>
      </c>
      <c r="I6" s="35" t="s">
        <v>69</v>
      </c>
      <c r="J6" s="35" t="s">
        <v>261</v>
      </c>
      <c r="K6" s="35" t="s">
        <v>71</v>
      </c>
      <c r="L6" s="35" t="s">
        <v>72</v>
      </c>
      <c r="M6" s="35" t="s">
        <v>317</v>
      </c>
      <c r="N6" s="35" t="s">
        <v>74</v>
      </c>
      <c r="O6" s="35" t="s">
        <v>264</v>
      </c>
      <c r="P6" s="35" t="s">
        <v>517</v>
      </c>
      <c r="Q6" s="35" t="s">
        <v>84</v>
      </c>
      <c r="R6" s="35" t="s">
        <v>420</v>
      </c>
      <c r="S6" s="35" t="s">
        <v>267</v>
      </c>
      <c r="T6" s="35" t="s">
        <v>76</v>
      </c>
      <c r="U6" s="35" t="s">
        <v>304</v>
      </c>
      <c r="V6" s="35" t="s">
        <v>42</v>
      </c>
      <c r="W6" s="35" t="s">
        <v>81</v>
      </c>
      <c r="X6" s="35" t="s">
        <v>310</v>
      </c>
      <c r="Y6" s="35" t="s">
        <v>265</v>
      </c>
      <c r="Z6" s="35" t="s">
        <v>85</v>
      </c>
      <c r="AA6" s="35" t="s">
        <v>92</v>
      </c>
      <c r="AB6" s="35" t="s">
        <v>89</v>
      </c>
      <c r="AC6" s="35" t="s">
        <v>518</v>
      </c>
      <c r="AD6" s="35" t="s">
        <v>91</v>
      </c>
      <c r="AE6" s="35" t="s">
        <v>273</v>
      </c>
      <c r="AF6" s="35" t="s">
        <v>271</v>
      </c>
      <c r="AG6" s="35" t="s">
        <v>162</v>
      </c>
      <c r="AH6" s="35" t="s">
        <v>163</v>
      </c>
    </row>
    <row r="7" spans="1:34" ht="20.100000000000001" customHeight="1" x14ac:dyDescent="0.3">
      <c r="A7" s="32" t="s">
        <v>488</v>
      </c>
      <c r="B7" s="33" t="s">
        <v>519</v>
      </c>
      <c r="C7" s="33" t="s">
        <v>167</v>
      </c>
      <c r="D7" s="33" t="s">
        <v>520</v>
      </c>
      <c r="E7" s="33" t="s">
        <v>250</v>
      </c>
      <c r="F7" s="33" t="s">
        <v>102</v>
      </c>
      <c r="G7" s="33" t="s">
        <v>521</v>
      </c>
      <c r="H7" s="33" t="s">
        <v>522</v>
      </c>
      <c r="I7" s="33" t="s">
        <v>523</v>
      </c>
      <c r="J7" s="33" t="s">
        <v>524</v>
      </c>
      <c r="K7" s="33" t="s">
        <v>331</v>
      </c>
      <c r="L7" s="33" t="s">
        <v>525</v>
      </c>
      <c r="M7" s="33" t="s">
        <v>275</v>
      </c>
      <c r="N7" s="33" t="s">
        <v>515</v>
      </c>
      <c r="O7" s="33" t="s">
        <v>285</v>
      </c>
      <c r="P7" s="33" t="s">
        <v>526</v>
      </c>
      <c r="Q7" s="33" t="s">
        <v>160</v>
      </c>
      <c r="R7" s="33" t="s">
        <v>279</v>
      </c>
      <c r="S7" s="33" t="s">
        <v>238</v>
      </c>
      <c r="T7" s="33" t="s">
        <v>91</v>
      </c>
      <c r="U7" s="33" t="s">
        <v>115</v>
      </c>
      <c r="V7" s="33" t="s">
        <v>161</v>
      </c>
      <c r="W7" s="33" t="s">
        <v>116</v>
      </c>
      <c r="X7" s="33" t="s">
        <v>206</v>
      </c>
      <c r="Y7" s="33" t="s">
        <v>166</v>
      </c>
      <c r="Z7" s="33" t="s">
        <v>112</v>
      </c>
      <c r="AA7" s="33" t="s">
        <v>529</v>
      </c>
      <c r="AB7" s="33" t="s">
        <v>159</v>
      </c>
      <c r="AC7" s="33" t="s">
        <v>194</v>
      </c>
      <c r="AD7" s="33" t="s">
        <v>59</v>
      </c>
      <c r="AE7" s="33" t="s">
        <v>514</v>
      </c>
      <c r="AF7" s="33" t="s">
        <v>530</v>
      </c>
      <c r="AG7" s="33" t="s">
        <v>214</v>
      </c>
      <c r="AH7" s="33" t="s">
        <v>113</v>
      </c>
    </row>
    <row r="8" spans="1:34" ht="20.100000000000001" customHeight="1" x14ac:dyDescent="0.3">
      <c r="A8" s="34" t="s">
        <v>500</v>
      </c>
      <c r="B8" s="37" t="s">
        <v>129</v>
      </c>
      <c r="C8" s="35" t="s">
        <v>313</v>
      </c>
      <c r="D8" s="35" t="s">
        <v>181</v>
      </c>
      <c r="E8" s="35" t="s">
        <v>177</v>
      </c>
      <c r="F8" s="35" t="s">
        <v>126</v>
      </c>
      <c r="G8" s="35" t="s">
        <v>180</v>
      </c>
      <c r="H8" s="35" t="s">
        <v>229</v>
      </c>
      <c r="I8" s="35" t="s">
        <v>124</v>
      </c>
      <c r="J8" s="35" t="s">
        <v>180</v>
      </c>
      <c r="K8" s="35" t="s">
        <v>139</v>
      </c>
      <c r="L8" s="35" t="s">
        <v>127</v>
      </c>
      <c r="M8" s="35" t="s">
        <v>129</v>
      </c>
      <c r="N8" s="35" t="s">
        <v>312</v>
      </c>
      <c r="O8" s="35" t="s">
        <v>137</v>
      </c>
      <c r="P8" s="35" t="s">
        <v>340</v>
      </c>
      <c r="Q8" s="35" t="s">
        <v>135</v>
      </c>
      <c r="R8" s="35" t="s">
        <v>441</v>
      </c>
      <c r="S8" s="35" t="s">
        <v>208</v>
      </c>
      <c r="T8" s="35" t="s">
        <v>147</v>
      </c>
      <c r="U8" s="35" t="s">
        <v>134</v>
      </c>
      <c r="V8" s="35" t="s">
        <v>137</v>
      </c>
      <c r="W8" s="35" t="s">
        <v>143</v>
      </c>
      <c r="X8" s="35" t="s">
        <v>349</v>
      </c>
      <c r="Y8" s="35" t="s">
        <v>123</v>
      </c>
      <c r="Z8" s="35" t="s">
        <v>337</v>
      </c>
      <c r="AA8" s="35" t="s">
        <v>531</v>
      </c>
      <c r="AB8" s="35" t="s">
        <v>179</v>
      </c>
      <c r="AC8" s="35" t="s">
        <v>131</v>
      </c>
      <c r="AD8" s="35" t="s">
        <v>440</v>
      </c>
      <c r="AE8" s="35" t="s">
        <v>207</v>
      </c>
      <c r="AF8" s="35" t="s">
        <v>343</v>
      </c>
      <c r="AG8" s="35" t="s">
        <v>172</v>
      </c>
      <c r="AH8" s="35" t="s">
        <v>313</v>
      </c>
    </row>
    <row r="9" spans="1:34" ht="20.100000000000001" customHeight="1" x14ac:dyDescent="0.3">
      <c r="A9" s="32" t="s">
        <v>869</v>
      </c>
      <c r="B9" s="33" t="s">
        <v>532</v>
      </c>
      <c r="C9" s="33" t="s">
        <v>396</v>
      </c>
      <c r="D9" s="33" t="s">
        <v>379</v>
      </c>
      <c r="E9" s="33" t="s">
        <v>206</v>
      </c>
      <c r="F9" s="33" t="s">
        <v>533</v>
      </c>
      <c r="G9" s="33" t="s">
        <v>534</v>
      </c>
      <c r="H9" s="33" t="s">
        <v>535</v>
      </c>
      <c r="I9" s="33" t="s">
        <v>536</v>
      </c>
      <c r="J9" s="33" t="s">
        <v>537</v>
      </c>
      <c r="K9" s="33" t="s">
        <v>289</v>
      </c>
      <c r="L9" s="33" t="s">
        <v>330</v>
      </c>
      <c r="M9" s="33" t="s">
        <v>266</v>
      </c>
      <c r="N9" s="33" t="s">
        <v>361</v>
      </c>
      <c r="O9" s="33" t="s">
        <v>276</v>
      </c>
      <c r="P9" s="33" t="s">
        <v>281</v>
      </c>
      <c r="Q9" s="33" t="s">
        <v>105</v>
      </c>
      <c r="R9" s="33" t="s">
        <v>85</v>
      </c>
      <c r="S9" s="33" t="s">
        <v>301</v>
      </c>
      <c r="T9" s="33" t="s">
        <v>106</v>
      </c>
      <c r="U9" s="33" t="s">
        <v>240</v>
      </c>
      <c r="V9" s="33" t="s">
        <v>163</v>
      </c>
      <c r="W9" s="33" t="s">
        <v>214</v>
      </c>
      <c r="X9" s="33" t="s">
        <v>95</v>
      </c>
      <c r="Y9" s="33" t="s">
        <v>151</v>
      </c>
      <c r="Z9" s="33" t="s">
        <v>115</v>
      </c>
      <c r="AA9" s="33" t="s">
        <v>508</v>
      </c>
      <c r="AB9" s="33" t="s">
        <v>538</v>
      </c>
      <c r="AC9" s="33" t="s">
        <v>184</v>
      </c>
      <c r="AD9" s="33" t="s">
        <v>197</v>
      </c>
      <c r="AE9" s="33" t="s">
        <v>539</v>
      </c>
      <c r="AF9" s="33" t="s">
        <v>507</v>
      </c>
      <c r="AG9" s="33" t="s">
        <v>237</v>
      </c>
      <c r="AH9" s="33" t="s">
        <v>115</v>
      </c>
    </row>
    <row r="10" spans="1:34" ht="20.100000000000001" customHeight="1" x14ac:dyDescent="0.3">
      <c r="A10" s="34" t="s">
        <v>870</v>
      </c>
      <c r="B10" s="37">
        <v>0.3</v>
      </c>
      <c r="C10" s="35" t="s">
        <v>174</v>
      </c>
      <c r="D10" s="35" t="s">
        <v>170</v>
      </c>
      <c r="E10" s="35" t="s">
        <v>243</v>
      </c>
      <c r="F10" s="35" t="s">
        <v>288</v>
      </c>
      <c r="G10" s="35" t="s">
        <v>138</v>
      </c>
      <c r="H10" s="35" t="s">
        <v>313</v>
      </c>
      <c r="I10" s="35" t="s">
        <v>125</v>
      </c>
      <c r="J10" s="35" t="s">
        <v>126</v>
      </c>
      <c r="K10" s="35" t="s">
        <v>313</v>
      </c>
      <c r="L10" s="35" t="s">
        <v>288</v>
      </c>
      <c r="M10" s="35" t="s">
        <v>313</v>
      </c>
      <c r="N10" s="35" t="s">
        <v>137</v>
      </c>
      <c r="O10" s="35" t="s">
        <v>312</v>
      </c>
      <c r="P10" s="35" t="s">
        <v>148</v>
      </c>
      <c r="Q10" s="35" t="s">
        <v>305</v>
      </c>
      <c r="R10" s="35" t="s">
        <v>147</v>
      </c>
      <c r="S10" s="35" t="s">
        <v>176</v>
      </c>
      <c r="T10" s="35" t="s">
        <v>133</v>
      </c>
      <c r="U10" s="35" t="s">
        <v>407</v>
      </c>
      <c r="V10" s="35" t="s">
        <v>128</v>
      </c>
      <c r="W10" s="35" t="s">
        <v>337</v>
      </c>
      <c r="X10" s="35" t="s">
        <v>207</v>
      </c>
      <c r="Y10" s="35" t="s">
        <v>312</v>
      </c>
      <c r="Z10" s="35" t="s">
        <v>141</v>
      </c>
      <c r="AA10" s="35" t="s">
        <v>142</v>
      </c>
      <c r="AB10" s="35" t="s">
        <v>345</v>
      </c>
      <c r="AC10" s="35" t="s">
        <v>132</v>
      </c>
      <c r="AD10" s="35" t="s">
        <v>126</v>
      </c>
      <c r="AE10" s="35" t="s">
        <v>180</v>
      </c>
      <c r="AF10" s="35" t="s">
        <v>172</v>
      </c>
      <c r="AG10" s="35" t="s">
        <v>229</v>
      </c>
      <c r="AH10" s="35" t="s">
        <v>178</v>
      </c>
    </row>
    <row r="11" spans="1:34" ht="20.100000000000001" customHeight="1" x14ac:dyDescent="0.3">
      <c r="A11" s="32" t="s">
        <v>474</v>
      </c>
      <c r="B11" s="33" t="s">
        <v>540</v>
      </c>
      <c r="C11" s="33" t="s">
        <v>541</v>
      </c>
      <c r="D11" s="33" t="s">
        <v>359</v>
      </c>
      <c r="E11" s="33" t="s">
        <v>290</v>
      </c>
      <c r="F11" s="33" t="s">
        <v>542</v>
      </c>
      <c r="G11" s="33" t="s">
        <v>187</v>
      </c>
      <c r="H11" s="33" t="s">
        <v>244</v>
      </c>
      <c r="I11" s="33" t="s">
        <v>152</v>
      </c>
      <c r="J11" s="33" t="s">
        <v>543</v>
      </c>
      <c r="K11" s="33" t="s">
        <v>293</v>
      </c>
      <c r="L11" s="33" t="s">
        <v>494</v>
      </c>
      <c r="M11" s="33" t="s">
        <v>80</v>
      </c>
      <c r="N11" s="33" t="s">
        <v>217</v>
      </c>
      <c r="O11" s="33" t="s">
        <v>186</v>
      </c>
      <c r="P11" s="33" t="s">
        <v>118</v>
      </c>
      <c r="Q11" s="33" t="s">
        <v>230</v>
      </c>
      <c r="R11" s="33" t="s">
        <v>196</v>
      </c>
      <c r="S11" s="33" t="s">
        <v>55</v>
      </c>
      <c r="T11" s="33" t="s">
        <v>219</v>
      </c>
      <c r="U11" s="33" t="s">
        <v>201</v>
      </c>
      <c r="V11" s="33" t="s">
        <v>221</v>
      </c>
      <c r="W11" s="33" t="s">
        <v>221</v>
      </c>
      <c r="X11" s="33" t="s">
        <v>160</v>
      </c>
      <c r="Y11" s="33" t="s">
        <v>200</v>
      </c>
      <c r="Z11" s="33" t="s">
        <v>197</v>
      </c>
      <c r="AA11" s="33" t="s">
        <v>91</v>
      </c>
      <c r="AB11" s="33" t="s">
        <v>544</v>
      </c>
      <c r="AC11" s="33" t="s">
        <v>191</v>
      </c>
      <c r="AD11" s="33" t="s">
        <v>160</v>
      </c>
      <c r="AE11" s="33" t="s">
        <v>545</v>
      </c>
      <c r="AF11" s="33" t="s">
        <v>47</v>
      </c>
      <c r="AG11" s="33" t="s">
        <v>223</v>
      </c>
      <c r="AH11" s="33" t="s">
        <v>160</v>
      </c>
    </row>
    <row r="12" spans="1:34" ht="20.100000000000001" customHeight="1" x14ac:dyDescent="0.3">
      <c r="A12" s="34" t="s">
        <v>487</v>
      </c>
      <c r="B12" s="37" t="s">
        <v>228</v>
      </c>
      <c r="C12" s="35" t="s">
        <v>141</v>
      </c>
      <c r="D12" s="35" t="s">
        <v>131</v>
      </c>
      <c r="E12" s="35" t="s">
        <v>228</v>
      </c>
      <c r="F12" s="35" t="s">
        <v>137</v>
      </c>
      <c r="G12" s="35" t="s">
        <v>146</v>
      </c>
      <c r="H12" s="35" t="s">
        <v>207</v>
      </c>
      <c r="I12" s="35" t="s">
        <v>173</v>
      </c>
      <c r="J12" s="35" t="s">
        <v>228</v>
      </c>
      <c r="K12" s="35" t="s">
        <v>136</v>
      </c>
      <c r="L12" s="35" t="s">
        <v>130</v>
      </c>
      <c r="M12" s="35" t="s">
        <v>228</v>
      </c>
      <c r="N12" s="35" t="s">
        <v>128</v>
      </c>
      <c r="O12" s="35" t="s">
        <v>138</v>
      </c>
      <c r="P12" s="35" t="s">
        <v>143</v>
      </c>
      <c r="Q12" s="35" t="s">
        <v>175</v>
      </c>
      <c r="R12" s="35" t="s">
        <v>211</v>
      </c>
      <c r="S12" s="35" t="s">
        <v>170</v>
      </c>
      <c r="T12" s="35" t="s">
        <v>130</v>
      </c>
      <c r="U12" s="35" t="s">
        <v>173</v>
      </c>
      <c r="V12" s="35" t="s">
        <v>171</v>
      </c>
      <c r="W12" s="35" t="s">
        <v>128</v>
      </c>
      <c r="X12" s="35" t="s">
        <v>210</v>
      </c>
      <c r="Y12" s="35" t="s">
        <v>128</v>
      </c>
      <c r="Z12" s="35" t="s">
        <v>171</v>
      </c>
      <c r="AA12" s="35" t="s">
        <v>210</v>
      </c>
      <c r="AB12" s="35" t="s">
        <v>174</v>
      </c>
      <c r="AC12" s="35" t="s">
        <v>137</v>
      </c>
      <c r="AD12" s="35" t="s">
        <v>134</v>
      </c>
      <c r="AE12" s="35" t="s">
        <v>243</v>
      </c>
      <c r="AF12" s="35" t="s">
        <v>211</v>
      </c>
      <c r="AG12" s="35" t="s">
        <v>243</v>
      </c>
      <c r="AH12" s="35" t="s">
        <v>128</v>
      </c>
    </row>
    <row r="13" spans="1:34" ht="20.100000000000001" customHeight="1" x14ac:dyDescent="0.3">
      <c r="A13" s="32" t="s">
        <v>506</v>
      </c>
      <c r="B13" s="33" t="s">
        <v>546</v>
      </c>
      <c r="C13" s="33" t="s">
        <v>504</v>
      </c>
      <c r="D13" s="33" t="s">
        <v>291</v>
      </c>
      <c r="E13" s="33" t="s">
        <v>91</v>
      </c>
      <c r="F13" s="33" t="s">
        <v>222</v>
      </c>
      <c r="G13" s="33" t="s">
        <v>307</v>
      </c>
      <c r="H13" s="33" t="s">
        <v>219</v>
      </c>
      <c r="I13" s="33" t="s">
        <v>106</v>
      </c>
      <c r="J13" s="33" t="s">
        <v>82</v>
      </c>
      <c r="K13" s="33" t="s">
        <v>195</v>
      </c>
      <c r="L13" s="33" t="s">
        <v>503</v>
      </c>
      <c r="M13" s="33" t="s">
        <v>200</v>
      </c>
      <c r="N13" s="33" t="s">
        <v>298</v>
      </c>
      <c r="O13" s="33" t="s">
        <v>198</v>
      </c>
      <c r="P13" s="33" t="s">
        <v>106</v>
      </c>
      <c r="Q13" s="33" t="s">
        <v>197</v>
      </c>
      <c r="R13" s="33" t="s">
        <v>304</v>
      </c>
      <c r="S13" s="33" t="s">
        <v>111</v>
      </c>
      <c r="T13" s="33" t="s">
        <v>200</v>
      </c>
      <c r="U13" s="33" t="s">
        <v>197</v>
      </c>
      <c r="V13" s="33" t="s">
        <v>115</v>
      </c>
      <c r="W13" s="33" t="s">
        <v>116</v>
      </c>
      <c r="X13" s="33" t="s">
        <v>115</v>
      </c>
      <c r="Y13" s="33" t="s">
        <v>197</v>
      </c>
      <c r="Z13" s="33" t="s">
        <v>108</v>
      </c>
      <c r="AA13" s="33" t="s">
        <v>41</v>
      </c>
      <c r="AB13" s="33" t="s">
        <v>200</v>
      </c>
      <c r="AC13" s="33" t="s">
        <v>304</v>
      </c>
      <c r="AD13" s="33" t="s">
        <v>116</v>
      </c>
      <c r="AE13" s="33" t="s">
        <v>284</v>
      </c>
      <c r="AF13" s="33" t="s">
        <v>82</v>
      </c>
      <c r="AG13" s="33" t="s">
        <v>112</v>
      </c>
      <c r="AH13" s="33" t="s">
        <v>116</v>
      </c>
    </row>
    <row r="14" spans="1:34" ht="20.100000000000001" customHeight="1" x14ac:dyDescent="0.3">
      <c r="A14" s="34" t="s">
        <v>510</v>
      </c>
      <c r="B14" s="37" t="s">
        <v>134</v>
      </c>
      <c r="C14" s="35" t="s">
        <v>207</v>
      </c>
      <c r="D14" s="35" t="s">
        <v>208</v>
      </c>
      <c r="E14" s="35" t="s">
        <v>207</v>
      </c>
      <c r="F14" s="35" t="s">
        <v>172</v>
      </c>
      <c r="G14" s="35" t="s">
        <v>148</v>
      </c>
      <c r="H14" s="35" t="s">
        <v>209</v>
      </c>
      <c r="I14" s="35" t="s">
        <v>207</v>
      </c>
      <c r="J14" s="35" t="s">
        <v>134</v>
      </c>
      <c r="K14" s="35" t="s">
        <v>148</v>
      </c>
      <c r="L14" s="35" t="s">
        <v>134</v>
      </c>
      <c r="M14" s="35" t="s">
        <v>208</v>
      </c>
      <c r="N14" s="35" t="s">
        <v>207</v>
      </c>
      <c r="O14" s="35" t="s">
        <v>209</v>
      </c>
      <c r="P14" s="35" t="s">
        <v>141</v>
      </c>
      <c r="Q14" s="35" t="s">
        <v>143</v>
      </c>
      <c r="R14" s="35" t="s">
        <v>228</v>
      </c>
      <c r="S14" s="35" t="s">
        <v>211</v>
      </c>
      <c r="T14" s="35" t="s">
        <v>142</v>
      </c>
      <c r="U14" s="35" t="s">
        <v>142</v>
      </c>
      <c r="V14" s="35" t="s">
        <v>134</v>
      </c>
      <c r="W14" s="35" t="s">
        <v>135</v>
      </c>
      <c r="X14" s="35" t="s">
        <v>148</v>
      </c>
      <c r="Y14" s="35" t="s">
        <v>211</v>
      </c>
      <c r="Z14" s="35" t="s">
        <v>210</v>
      </c>
      <c r="AA14" s="35" t="s">
        <v>136</v>
      </c>
      <c r="AB14" s="35" t="s">
        <v>210</v>
      </c>
      <c r="AC14" s="35" t="s">
        <v>207</v>
      </c>
      <c r="AD14" s="35" t="s">
        <v>135</v>
      </c>
      <c r="AE14" s="35" t="s">
        <v>208</v>
      </c>
      <c r="AF14" s="35" t="s">
        <v>134</v>
      </c>
      <c r="AG14" s="35" t="s">
        <v>142</v>
      </c>
      <c r="AH14" s="35" t="s">
        <v>135</v>
      </c>
    </row>
    <row r="15" spans="1:34" ht="20.100000000000001" customHeight="1" x14ac:dyDescent="0.3">
      <c r="A15" s="32" t="s">
        <v>511</v>
      </c>
      <c r="B15" s="33" t="s">
        <v>272</v>
      </c>
      <c r="C15" s="33" t="s">
        <v>308</v>
      </c>
      <c r="D15" s="33" t="s">
        <v>244</v>
      </c>
      <c r="E15" s="33" t="s">
        <v>221</v>
      </c>
      <c r="F15" s="33" t="s">
        <v>199</v>
      </c>
      <c r="G15" s="33" t="s">
        <v>166</v>
      </c>
      <c r="H15" s="33" t="s">
        <v>237</v>
      </c>
      <c r="I15" s="33" t="s">
        <v>236</v>
      </c>
      <c r="J15" s="33" t="s">
        <v>199</v>
      </c>
      <c r="K15" s="33" t="s">
        <v>107</v>
      </c>
      <c r="L15" s="33" t="s">
        <v>286</v>
      </c>
      <c r="M15" s="33" t="s">
        <v>59</v>
      </c>
      <c r="N15" s="33" t="s">
        <v>290</v>
      </c>
      <c r="O15" s="33" t="s">
        <v>112</v>
      </c>
      <c r="P15" s="33" t="s">
        <v>115</v>
      </c>
      <c r="Q15" s="33" t="s">
        <v>237</v>
      </c>
      <c r="R15" s="33" t="s">
        <v>113</v>
      </c>
      <c r="S15" s="33" t="s">
        <v>91</v>
      </c>
      <c r="T15" s="33" t="s">
        <v>112</v>
      </c>
      <c r="U15" s="33" t="s">
        <v>115</v>
      </c>
      <c r="V15" s="33" t="s">
        <v>202</v>
      </c>
      <c r="W15" s="33" t="s">
        <v>161</v>
      </c>
      <c r="X15" s="33" t="s">
        <v>160</v>
      </c>
      <c r="Y15" s="33" t="s">
        <v>113</v>
      </c>
      <c r="Z15" s="33" t="s">
        <v>118</v>
      </c>
      <c r="AA15" s="33" t="s">
        <v>163</v>
      </c>
      <c r="AB15" s="33" t="s">
        <v>308</v>
      </c>
      <c r="AC15" s="33" t="s">
        <v>151</v>
      </c>
      <c r="AD15" s="33" t="s">
        <v>108</v>
      </c>
      <c r="AE15" s="33" t="s">
        <v>513</v>
      </c>
      <c r="AF15" s="33" t="s">
        <v>214</v>
      </c>
      <c r="AG15" s="33" t="s">
        <v>163</v>
      </c>
      <c r="AH15" s="33" t="s">
        <v>116</v>
      </c>
    </row>
    <row r="16" spans="1:34" ht="20.100000000000001" customHeight="1" x14ac:dyDescent="0.3">
      <c r="A16" s="34" t="s">
        <v>516</v>
      </c>
      <c r="B16" s="37" t="s">
        <v>148</v>
      </c>
      <c r="C16" s="35" t="s">
        <v>208</v>
      </c>
      <c r="D16" s="35" t="s">
        <v>179</v>
      </c>
      <c r="E16" s="35" t="s">
        <v>140</v>
      </c>
      <c r="F16" s="35" t="s">
        <v>148</v>
      </c>
      <c r="G16" s="35" t="s">
        <v>179</v>
      </c>
      <c r="H16" s="35" t="s">
        <v>142</v>
      </c>
      <c r="I16" s="35" t="s">
        <v>134</v>
      </c>
      <c r="J16" s="35" t="s">
        <v>211</v>
      </c>
      <c r="K16" s="35" t="s">
        <v>140</v>
      </c>
      <c r="L16" s="35" t="s">
        <v>148</v>
      </c>
      <c r="M16" s="35" t="s">
        <v>211</v>
      </c>
      <c r="N16" s="35" t="s">
        <v>208</v>
      </c>
      <c r="O16" s="35" t="s">
        <v>148</v>
      </c>
      <c r="P16" s="35" t="s">
        <v>143</v>
      </c>
      <c r="Q16" s="35" t="s">
        <v>134</v>
      </c>
      <c r="R16" s="35" t="s">
        <v>143</v>
      </c>
      <c r="S16" s="35" t="s">
        <v>134</v>
      </c>
      <c r="T16" s="35" t="s">
        <v>208</v>
      </c>
      <c r="U16" s="35" t="s">
        <v>134</v>
      </c>
      <c r="V16" s="35" t="s">
        <v>313</v>
      </c>
      <c r="W16" s="35" t="s">
        <v>288</v>
      </c>
      <c r="X16" s="35" t="s">
        <v>210</v>
      </c>
      <c r="Y16" s="35" t="s">
        <v>140</v>
      </c>
      <c r="Z16" s="35" t="s">
        <v>142</v>
      </c>
      <c r="AA16" s="35" t="s">
        <v>143</v>
      </c>
      <c r="AB16" s="35" t="s">
        <v>142</v>
      </c>
      <c r="AC16" s="35" t="s">
        <v>208</v>
      </c>
      <c r="AD16" s="35" t="s">
        <v>140</v>
      </c>
      <c r="AE16" s="35" t="s">
        <v>134</v>
      </c>
      <c r="AF16" s="35" t="s">
        <v>210</v>
      </c>
      <c r="AG16" s="35" t="s">
        <v>209</v>
      </c>
      <c r="AH16" s="35" t="s">
        <v>135</v>
      </c>
    </row>
    <row r="17" spans="1:34" ht="20.100000000000001" customHeight="1" x14ac:dyDescent="0.3">
      <c r="A17" s="32" t="s">
        <v>871</v>
      </c>
      <c r="B17" s="33" t="s">
        <v>237</v>
      </c>
      <c r="C17" s="33" t="s">
        <v>195</v>
      </c>
      <c r="D17" s="33" t="s">
        <v>311</v>
      </c>
      <c r="E17" s="33" t="s">
        <v>108</v>
      </c>
      <c r="F17" s="33" t="s">
        <v>91</v>
      </c>
      <c r="G17" s="33" t="s">
        <v>202</v>
      </c>
      <c r="H17" s="33" t="s">
        <v>196</v>
      </c>
      <c r="I17" s="33" t="s">
        <v>200</v>
      </c>
      <c r="J17" s="33" t="s">
        <v>202</v>
      </c>
      <c r="K17" s="33" t="s">
        <v>238</v>
      </c>
      <c r="L17" s="33" t="s">
        <v>232</v>
      </c>
      <c r="M17" s="33" t="s">
        <v>221</v>
      </c>
      <c r="N17" s="33" t="s">
        <v>59</v>
      </c>
      <c r="O17" s="33" t="s">
        <v>113</v>
      </c>
      <c r="P17" s="33" t="s">
        <v>118</v>
      </c>
      <c r="Q17" s="33" t="s">
        <v>197</v>
      </c>
      <c r="R17" s="33" t="s">
        <v>109</v>
      </c>
      <c r="S17" s="33" t="s">
        <v>95</v>
      </c>
      <c r="T17" s="33" t="s">
        <v>196</v>
      </c>
      <c r="U17" s="33" t="s">
        <v>113</v>
      </c>
      <c r="V17" s="33" t="s">
        <v>116</v>
      </c>
      <c r="W17" s="33" t="s">
        <v>108</v>
      </c>
      <c r="X17" s="33" t="s">
        <v>108</v>
      </c>
      <c r="Y17" s="33" t="s">
        <v>221</v>
      </c>
      <c r="Z17" s="33" t="s">
        <v>113</v>
      </c>
      <c r="AA17" s="33" t="s">
        <v>240</v>
      </c>
      <c r="AB17" s="33" t="s">
        <v>112</v>
      </c>
      <c r="AC17" s="33" t="s">
        <v>202</v>
      </c>
      <c r="AD17" s="33" t="s">
        <v>108</v>
      </c>
      <c r="AE17" s="33" t="s">
        <v>281</v>
      </c>
      <c r="AF17" s="33" t="s">
        <v>196</v>
      </c>
      <c r="AG17" s="33" t="s">
        <v>113</v>
      </c>
      <c r="AH17" s="33" t="s">
        <v>116</v>
      </c>
    </row>
    <row r="18" spans="1:34" ht="20.100000000000001" customHeight="1" x14ac:dyDescent="0.3">
      <c r="A18" s="34" t="s">
        <v>872</v>
      </c>
      <c r="B18" s="37" t="s">
        <v>210</v>
      </c>
      <c r="C18" s="35" t="s">
        <v>210</v>
      </c>
      <c r="D18" s="35" t="s">
        <v>210</v>
      </c>
      <c r="E18" s="35" t="s">
        <v>143</v>
      </c>
      <c r="F18" s="35" t="s">
        <v>140</v>
      </c>
      <c r="G18" s="35" t="s">
        <v>210</v>
      </c>
      <c r="H18" s="35" t="s">
        <v>140</v>
      </c>
      <c r="I18" s="35" t="s">
        <v>210</v>
      </c>
      <c r="J18" s="35" t="s">
        <v>210</v>
      </c>
      <c r="K18" s="35" t="s">
        <v>179</v>
      </c>
      <c r="L18" s="35" t="s">
        <v>210</v>
      </c>
      <c r="M18" s="35" t="s">
        <v>140</v>
      </c>
      <c r="N18" s="35" t="s">
        <v>210</v>
      </c>
      <c r="O18" s="35" t="s">
        <v>143</v>
      </c>
      <c r="P18" s="35" t="s">
        <v>143</v>
      </c>
      <c r="Q18" s="35" t="s">
        <v>143</v>
      </c>
      <c r="R18" s="35" t="s">
        <v>210</v>
      </c>
      <c r="S18" s="35" t="s">
        <v>140</v>
      </c>
      <c r="T18" s="35" t="s">
        <v>208</v>
      </c>
      <c r="U18" s="35" t="s">
        <v>211</v>
      </c>
      <c r="V18" s="35" t="s">
        <v>135</v>
      </c>
      <c r="W18" s="35" t="s">
        <v>143</v>
      </c>
      <c r="X18" s="35" t="s">
        <v>143</v>
      </c>
      <c r="Y18" s="35" t="s">
        <v>209</v>
      </c>
      <c r="Z18" s="35" t="s">
        <v>209</v>
      </c>
      <c r="AA18" s="35" t="s">
        <v>210</v>
      </c>
      <c r="AB18" s="35" t="s">
        <v>210</v>
      </c>
      <c r="AC18" s="35" t="s">
        <v>140</v>
      </c>
      <c r="AD18" s="35" t="s">
        <v>140</v>
      </c>
      <c r="AE18" s="35" t="s">
        <v>140</v>
      </c>
      <c r="AF18" s="35" t="s">
        <v>210</v>
      </c>
      <c r="AG18" s="35" t="s">
        <v>210</v>
      </c>
      <c r="AH18" s="35" t="s">
        <v>135</v>
      </c>
    </row>
    <row r="19" spans="1:34" x14ac:dyDescent="0.3">
      <c r="B19" s="22">
        <f>((B8)+(B10)+(B12)+(B14)+(B16)+(B18))</f>
        <v>0.99999999999999978</v>
      </c>
      <c r="C19" s="22">
        <f t="shared" ref="C19:AH19" si="0">((C8)+(C10)+(C12)+(C14)+(C16)+(C18))</f>
        <v>1</v>
      </c>
      <c r="D19" s="22">
        <f t="shared" si="0"/>
        <v>0.99</v>
      </c>
      <c r="E19" s="22">
        <f t="shared" si="0"/>
        <v>1</v>
      </c>
      <c r="F19" s="22">
        <f t="shared" si="0"/>
        <v>1.01</v>
      </c>
      <c r="G19" s="22">
        <f t="shared" si="0"/>
        <v>0.99</v>
      </c>
      <c r="H19" s="22">
        <f t="shared" si="0"/>
        <v>0.99999999999999989</v>
      </c>
      <c r="I19" s="22">
        <f t="shared" si="0"/>
        <v>0.99</v>
      </c>
      <c r="J19" s="22">
        <f t="shared" si="0"/>
        <v>1.0099999999999998</v>
      </c>
      <c r="K19" s="22">
        <f t="shared" si="0"/>
        <v>1</v>
      </c>
      <c r="L19" s="22">
        <f t="shared" si="0"/>
        <v>1</v>
      </c>
      <c r="M19" s="22">
        <f t="shared" si="0"/>
        <v>0.99999999999999989</v>
      </c>
      <c r="N19" s="22">
        <f t="shared" si="0"/>
        <v>0.99</v>
      </c>
      <c r="O19" s="22">
        <f t="shared" si="0"/>
        <v>1</v>
      </c>
      <c r="P19" s="22">
        <f t="shared" si="0"/>
        <v>1.01</v>
      </c>
      <c r="Q19" s="22">
        <f t="shared" si="0"/>
        <v>1</v>
      </c>
      <c r="R19" s="22">
        <f t="shared" si="0"/>
        <v>0.98</v>
      </c>
      <c r="S19" s="22">
        <f t="shared" si="0"/>
        <v>1</v>
      </c>
      <c r="T19" s="22">
        <f t="shared" si="0"/>
        <v>1</v>
      </c>
      <c r="U19" s="22">
        <f t="shared" si="0"/>
        <v>0.99</v>
      </c>
      <c r="V19" s="22">
        <f t="shared" si="0"/>
        <v>1</v>
      </c>
      <c r="W19" s="22">
        <f t="shared" si="0"/>
        <v>1</v>
      </c>
      <c r="X19" s="22">
        <f t="shared" si="0"/>
        <v>0.99</v>
      </c>
      <c r="Y19" s="22">
        <f t="shared" si="0"/>
        <v>1</v>
      </c>
      <c r="Z19" s="22">
        <f t="shared" si="0"/>
        <v>1</v>
      </c>
      <c r="AA19" s="22">
        <f t="shared" si="0"/>
        <v>1</v>
      </c>
      <c r="AB19" s="22">
        <f t="shared" si="0"/>
        <v>1</v>
      </c>
      <c r="AC19" s="22">
        <f t="shared" si="0"/>
        <v>0.99</v>
      </c>
      <c r="AD19" s="22">
        <f t="shared" si="0"/>
        <v>0.98</v>
      </c>
      <c r="AE19" s="22">
        <f t="shared" si="0"/>
        <v>0.99</v>
      </c>
      <c r="AF19" s="22">
        <f t="shared" si="0"/>
        <v>1.02</v>
      </c>
      <c r="AG19" s="22">
        <f t="shared" si="0"/>
        <v>0.99</v>
      </c>
      <c r="AH19" s="22">
        <f t="shared" si="0"/>
        <v>1</v>
      </c>
    </row>
  </sheetData>
  <sheetProtection algorithmName="SHA-512" hashValue="xCaJW7MgaUWUgbRTS7RK88vkvhjPdys4DGcvldISxEOxFsvuGK0tWgxycBYe2DlEqm6bHYtFTyXTwSNc07skLw==" saltValue="rq7JgWU0VZqBJwoFbPW5bw==" spinCount="100000" sheet="1" objects="1" scenarios="1"/>
  <mergeCells count="8">
    <mergeCell ref="P3:Z3"/>
    <mergeCell ref="AE3:AH3"/>
    <mergeCell ref="AA3:AD3"/>
    <mergeCell ref="A2:O2"/>
    <mergeCell ref="C3:D3"/>
    <mergeCell ref="E3:H3"/>
    <mergeCell ref="I3:K3"/>
    <mergeCell ref="L3:O3"/>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5:AH9 B11:AH18 C10:AH1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H19"/>
  <sheetViews>
    <sheetView showGridLines="0" workbookViewId="0"/>
  </sheetViews>
  <sheetFormatPr defaultRowHeight="14.4" x14ac:dyDescent="0.3"/>
  <cols>
    <col min="1" max="1" width="37.5546875" customWidth="1"/>
    <col min="2" max="34" width="10.6640625" customWidth="1"/>
  </cols>
  <sheetData>
    <row r="1" spans="1:34" ht="21" x14ac:dyDescent="0.4">
      <c r="A1" s="21" t="str">
        <f>HYPERLINK("#Contents!A1","Return to Contents")</f>
        <v>Return to Contents</v>
      </c>
    </row>
    <row r="2" spans="1:34" ht="23.4" customHeight="1" x14ac:dyDescent="0.35">
      <c r="A2" s="73" t="s">
        <v>914</v>
      </c>
      <c r="B2" s="74"/>
      <c r="C2" s="74"/>
      <c r="D2" s="74"/>
      <c r="E2" s="74"/>
      <c r="F2" s="74"/>
      <c r="G2" s="74"/>
      <c r="H2" s="74"/>
      <c r="I2" s="74"/>
      <c r="J2" s="74"/>
      <c r="K2" s="74"/>
      <c r="L2" s="74"/>
      <c r="M2" s="74"/>
      <c r="N2" s="74"/>
      <c r="O2" s="74"/>
    </row>
    <row r="3" spans="1:34" ht="18" customHeight="1" x14ac:dyDescent="0.3">
      <c r="A3" s="1"/>
      <c r="B3" s="1"/>
      <c r="C3" s="69" t="s">
        <v>252</v>
      </c>
      <c r="D3" s="71"/>
      <c r="E3" s="69" t="s">
        <v>861</v>
      </c>
      <c r="F3" s="70"/>
      <c r="G3" s="70"/>
      <c r="H3" s="71"/>
      <c r="I3" s="72" t="s">
        <v>862</v>
      </c>
      <c r="J3" s="72"/>
      <c r="K3" s="72"/>
      <c r="L3" s="72" t="s">
        <v>887</v>
      </c>
      <c r="M3" s="72"/>
      <c r="N3" s="72" t="s">
        <v>253</v>
      </c>
      <c r="O3" s="72"/>
      <c r="P3" s="69" t="s">
        <v>888</v>
      </c>
      <c r="Q3" s="70"/>
      <c r="R3" s="70"/>
      <c r="S3" s="70"/>
      <c r="T3" s="70"/>
      <c r="U3" s="70"/>
      <c r="V3" s="70"/>
      <c r="W3" s="70"/>
      <c r="X3" s="70"/>
      <c r="Y3" s="70"/>
      <c r="Z3" s="71"/>
      <c r="AA3" s="69" t="s">
        <v>889</v>
      </c>
      <c r="AB3" s="70"/>
      <c r="AC3" s="70"/>
      <c r="AD3" s="70"/>
      <c r="AE3" s="69" t="s">
        <v>890</v>
      </c>
      <c r="AF3" s="70"/>
      <c r="AG3" s="70"/>
      <c r="AH3" s="70"/>
    </row>
    <row r="4" spans="1:34" ht="50.1" customHeight="1" x14ac:dyDescent="0.3">
      <c r="A4" s="31" t="s">
        <v>0</v>
      </c>
      <c r="B4" s="31" t="s">
        <v>1</v>
      </c>
      <c r="C4" s="31" t="s">
        <v>2</v>
      </c>
      <c r="D4" s="31" t="s">
        <v>3</v>
      </c>
      <c r="E4" s="31" t="s">
        <v>4</v>
      </c>
      <c r="F4" s="31" t="s">
        <v>5</v>
      </c>
      <c r="G4" s="31" t="s">
        <v>6</v>
      </c>
      <c r="H4" s="31" t="s">
        <v>7</v>
      </c>
      <c r="I4" s="31" t="s">
        <v>8</v>
      </c>
      <c r="J4" s="31" t="s">
        <v>9</v>
      </c>
      <c r="K4" s="31" t="s">
        <v>18</v>
      </c>
      <c r="L4" s="31" t="s">
        <v>863</v>
      </c>
      <c r="M4" s="31" t="s">
        <v>864</v>
      </c>
      <c r="N4" s="31" t="s">
        <v>865</v>
      </c>
      <c r="O4" s="31" t="s">
        <v>866</v>
      </c>
      <c r="P4" s="31" t="s">
        <v>11</v>
      </c>
      <c r="Q4" s="31" t="s">
        <v>877</v>
      </c>
      <c r="R4" s="31" t="s">
        <v>15</v>
      </c>
      <c r="S4" s="31" t="s">
        <v>14</v>
      </c>
      <c r="T4" s="31" t="s">
        <v>10</v>
      </c>
      <c r="U4" s="31" t="s">
        <v>12</v>
      </c>
      <c r="V4" s="31" t="s">
        <v>18</v>
      </c>
      <c r="W4" s="31" t="s">
        <v>867</v>
      </c>
      <c r="X4" s="31" t="s">
        <v>868</v>
      </c>
      <c r="Y4" s="31" t="s">
        <v>13</v>
      </c>
      <c r="Z4" s="31" t="s">
        <v>876</v>
      </c>
      <c r="AA4" s="31" t="s">
        <v>19</v>
      </c>
      <c r="AB4" s="31" t="s">
        <v>16</v>
      </c>
      <c r="AC4" s="31" t="s">
        <v>17</v>
      </c>
      <c r="AD4" s="31" t="s">
        <v>18</v>
      </c>
      <c r="AE4" s="31" t="s">
        <v>22</v>
      </c>
      <c r="AF4" s="31" t="s">
        <v>20</v>
      </c>
      <c r="AG4" s="31" t="s">
        <v>21</v>
      </c>
      <c r="AH4" s="31" t="s">
        <v>875</v>
      </c>
    </row>
    <row r="5" spans="1:34" ht="20.100000000000001" customHeight="1" x14ac:dyDescent="0.3">
      <c r="A5" s="32" t="s">
        <v>23</v>
      </c>
      <c r="B5" s="33" t="s">
        <v>24</v>
      </c>
      <c r="C5" s="33" t="s">
        <v>25</v>
      </c>
      <c r="D5" s="33" t="s">
        <v>26</v>
      </c>
      <c r="E5" s="33" t="s">
        <v>27</v>
      </c>
      <c r="F5" s="33" t="s">
        <v>28</v>
      </c>
      <c r="G5" s="33" t="s">
        <v>29</v>
      </c>
      <c r="H5" s="33" t="s">
        <v>30</v>
      </c>
      <c r="I5" s="33" t="s">
        <v>31</v>
      </c>
      <c r="J5" s="33" t="s">
        <v>32</v>
      </c>
      <c r="K5" s="33" t="s">
        <v>33</v>
      </c>
      <c r="L5" s="33" t="s">
        <v>34</v>
      </c>
      <c r="M5" s="33" t="s">
        <v>35</v>
      </c>
      <c r="N5" s="33" t="s">
        <v>36</v>
      </c>
      <c r="O5" s="33" t="s">
        <v>37</v>
      </c>
      <c r="P5" s="33" t="s">
        <v>39</v>
      </c>
      <c r="Q5" s="33" t="s">
        <v>46</v>
      </c>
      <c r="R5" s="33" t="s">
        <v>48</v>
      </c>
      <c r="S5" s="33" t="s">
        <v>45</v>
      </c>
      <c r="T5" s="33" t="s">
        <v>38</v>
      </c>
      <c r="U5" s="33" t="s">
        <v>40</v>
      </c>
      <c r="V5" s="33" t="s">
        <v>42</v>
      </c>
      <c r="W5" s="33" t="s">
        <v>43</v>
      </c>
      <c r="X5" s="33" t="s">
        <v>44</v>
      </c>
      <c r="Y5" s="33" t="s">
        <v>41</v>
      </c>
      <c r="Z5" s="33" t="s">
        <v>47</v>
      </c>
      <c r="AA5" s="33" t="s">
        <v>56</v>
      </c>
      <c r="AB5" s="33" t="s">
        <v>53</v>
      </c>
      <c r="AC5" s="33" t="s">
        <v>54</v>
      </c>
      <c r="AD5" s="33" t="s">
        <v>55</v>
      </c>
      <c r="AE5" s="33" t="s">
        <v>60</v>
      </c>
      <c r="AF5" s="33" t="s">
        <v>57</v>
      </c>
      <c r="AG5" s="33" t="s">
        <v>58</v>
      </c>
      <c r="AH5" s="33" t="s">
        <v>59</v>
      </c>
    </row>
    <row r="6" spans="1:34" ht="20.100000000000001" customHeight="1" x14ac:dyDescent="0.3">
      <c r="A6" s="34" t="s">
        <v>61</v>
      </c>
      <c r="B6" s="35" t="s">
        <v>62</v>
      </c>
      <c r="C6" s="35" t="s">
        <v>63</v>
      </c>
      <c r="D6" s="35" t="s">
        <v>64</v>
      </c>
      <c r="E6" s="35" t="s">
        <v>547</v>
      </c>
      <c r="F6" s="35" t="s">
        <v>314</v>
      </c>
      <c r="G6" s="35" t="s">
        <v>258</v>
      </c>
      <c r="H6" s="35" t="s">
        <v>259</v>
      </c>
      <c r="I6" s="35" t="s">
        <v>69</v>
      </c>
      <c r="J6" s="35" t="s">
        <v>70</v>
      </c>
      <c r="K6" s="35" t="s">
        <v>71</v>
      </c>
      <c r="L6" s="35" t="s">
        <v>72</v>
      </c>
      <c r="M6" s="35" t="s">
        <v>317</v>
      </c>
      <c r="N6" s="35" t="s">
        <v>263</v>
      </c>
      <c r="O6" s="35" t="s">
        <v>264</v>
      </c>
      <c r="P6" s="35" t="s">
        <v>77</v>
      </c>
      <c r="Q6" s="35" t="s">
        <v>333</v>
      </c>
      <c r="R6" s="35" t="s">
        <v>420</v>
      </c>
      <c r="S6" s="35" t="s">
        <v>83</v>
      </c>
      <c r="T6" s="35" t="s">
        <v>76</v>
      </c>
      <c r="U6" s="35" t="s">
        <v>78</v>
      </c>
      <c r="V6" s="35" t="s">
        <v>80</v>
      </c>
      <c r="W6" s="35" t="s">
        <v>81</v>
      </c>
      <c r="X6" s="35" t="s">
        <v>310</v>
      </c>
      <c r="Y6" s="35" t="s">
        <v>217</v>
      </c>
      <c r="Z6" s="35" t="s">
        <v>85</v>
      </c>
      <c r="AA6" s="35" t="s">
        <v>92</v>
      </c>
      <c r="AB6" s="35" t="s">
        <v>89</v>
      </c>
      <c r="AC6" s="35" t="s">
        <v>90</v>
      </c>
      <c r="AD6" s="35" t="s">
        <v>91</v>
      </c>
      <c r="AE6" s="35" t="s">
        <v>273</v>
      </c>
      <c r="AF6" s="35" t="s">
        <v>93</v>
      </c>
      <c r="AG6" s="35" t="s">
        <v>94</v>
      </c>
      <c r="AH6" s="35" t="s">
        <v>163</v>
      </c>
    </row>
    <row r="7" spans="1:34" ht="20.100000000000001" customHeight="1" x14ac:dyDescent="0.3">
      <c r="A7" s="32" t="s">
        <v>488</v>
      </c>
      <c r="B7" s="33" t="s">
        <v>548</v>
      </c>
      <c r="C7" s="33" t="s">
        <v>501</v>
      </c>
      <c r="D7" s="33" t="s">
        <v>549</v>
      </c>
      <c r="E7" s="33" t="s">
        <v>303</v>
      </c>
      <c r="F7" s="33" t="s">
        <v>225</v>
      </c>
      <c r="G7" s="33" t="s">
        <v>550</v>
      </c>
      <c r="H7" s="33" t="s">
        <v>321</v>
      </c>
      <c r="I7" s="33" t="s">
        <v>551</v>
      </c>
      <c r="J7" s="33" t="s">
        <v>552</v>
      </c>
      <c r="K7" s="33" t="s">
        <v>225</v>
      </c>
      <c r="L7" s="33" t="s">
        <v>553</v>
      </c>
      <c r="M7" s="33" t="s">
        <v>293</v>
      </c>
      <c r="N7" s="33" t="s">
        <v>551</v>
      </c>
      <c r="O7" s="33" t="s">
        <v>307</v>
      </c>
      <c r="P7" s="33" t="s">
        <v>458</v>
      </c>
      <c r="Q7" s="33" t="s">
        <v>160</v>
      </c>
      <c r="R7" s="33" t="s">
        <v>554</v>
      </c>
      <c r="S7" s="33" t="s">
        <v>112</v>
      </c>
      <c r="T7" s="33" t="s">
        <v>107</v>
      </c>
      <c r="U7" s="33" t="s">
        <v>197</v>
      </c>
      <c r="V7" s="33" t="s">
        <v>221</v>
      </c>
      <c r="W7" s="33" t="s">
        <v>116</v>
      </c>
      <c r="X7" s="33" t="s">
        <v>239</v>
      </c>
      <c r="Y7" s="33" t="s">
        <v>200</v>
      </c>
      <c r="Z7" s="33" t="s">
        <v>196</v>
      </c>
      <c r="AA7" s="33" t="s">
        <v>555</v>
      </c>
      <c r="AB7" s="33" t="s">
        <v>168</v>
      </c>
      <c r="AC7" s="33" t="s">
        <v>215</v>
      </c>
      <c r="AD7" s="33" t="s">
        <v>161</v>
      </c>
      <c r="AE7" s="33" t="s">
        <v>191</v>
      </c>
      <c r="AF7" s="33" t="s">
        <v>556</v>
      </c>
      <c r="AG7" s="33" t="s">
        <v>59</v>
      </c>
      <c r="AH7" s="33" t="s">
        <v>113</v>
      </c>
    </row>
    <row r="8" spans="1:34" ht="20.100000000000001" customHeight="1" x14ac:dyDescent="0.3">
      <c r="A8" s="34" t="s">
        <v>500</v>
      </c>
      <c r="B8" s="37" t="s">
        <v>288</v>
      </c>
      <c r="C8" s="37" t="s">
        <v>126</v>
      </c>
      <c r="D8" s="37" t="s">
        <v>174</v>
      </c>
      <c r="E8" s="37" t="s">
        <v>288</v>
      </c>
      <c r="F8" s="37" t="s">
        <v>173</v>
      </c>
      <c r="G8" s="37" t="s">
        <v>312</v>
      </c>
      <c r="H8" s="37" t="s">
        <v>132</v>
      </c>
      <c r="I8" s="37" t="s">
        <v>131</v>
      </c>
      <c r="J8" s="37" t="s">
        <v>129</v>
      </c>
      <c r="K8" s="37" t="s">
        <v>132</v>
      </c>
      <c r="L8" s="37" t="s">
        <v>313</v>
      </c>
      <c r="M8" s="37" t="s">
        <v>138</v>
      </c>
      <c r="N8" s="37" t="s">
        <v>174</v>
      </c>
      <c r="O8" s="37" t="s">
        <v>130</v>
      </c>
      <c r="P8" s="37" t="s">
        <v>346</v>
      </c>
      <c r="Q8" s="37" t="s">
        <v>135</v>
      </c>
      <c r="R8" s="37">
        <v>0.55000000000000004</v>
      </c>
      <c r="S8" s="37" t="s">
        <v>209</v>
      </c>
      <c r="T8" s="37" t="s">
        <v>134</v>
      </c>
      <c r="U8" s="37" t="s">
        <v>147</v>
      </c>
      <c r="V8" s="37" t="s">
        <v>171</v>
      </c>
      <c r="W8" s="37" t="s">
        <v>143</v>
      </c>
      <c r="X8" s="37" t="s">
        <v>411</v>
      </c>
      <c r="Y8" s="37" t="s">
        <v>128</v>
      </c>
      <c r="Z8" s="37" t="s">
        <v>305</v>
      </c>
      <c r="AA8" s="37" t="s">
        <v>338</v>
      </c>
      <c r="AB8" s="37" t="s">
        <v>140</v>
      </c>
      <c r="AC8" s="37" t="s">
        <v>228</v>
      </c>
      <c r="AD8" s="37" t="s">
        <v>176</v>
      </c>
      <c r="AE8" s="37" t="s">
        <v>134</v>
      </c>
      <c r="AF8" s="37" t="s">
        <v>344</v>
      </c>
      <c r="AG8" s="37" t="s">
        <v>134</v>
      </c>
      <c r="AH8" s="37" t="s">
        <v>123</v>
      </c>
    </row>
    <row r="9" spans="1:34" ht="20.100000000000001" customHeight="1" x14ac:dyDescent="0.3">
      <c r="A9" s="32" t="s">
        <v>869</v>
      </c>
      <c r="B9" s="33" t="s">
        <v>557</v>
      </c>
      <c r="C9" s="33" t="s">
        <v>558</v>
      </c>
      <c r="D9" s="33" t="s">
        <v>86</v>
      </c>
      <c r="E9" s="33" t="s">
        <v>290</v>
      </c>
      <c r="F9" s="33" t="s">
        <v>83</v>
      </c>
      <c r="G9" s="33" t="s">
        <v>331</v>
      </c>
      <c r="H9" s="33" t="s">
        <v>559</v>
      </c>
      <c r="I9" s="33" t="s">
        <v>560</v>
      </c>
      <c r="J9" s="33" t="s">
        <v>561</v>
      </c>
      <c r="K9" s="33" t="s">
        <v>94</v>
      </c>
      <c r="L9" s="33" t="s">
        <v>562</v>
      </c>
      <c r="M9" s="33" t="s">
        <v>213</v>
      </c>
      <c r="N9" s="33" t="s">
        <v>563</v>
      </c>
      <c r="O9" s="33" t="s">
        <v>189</v>
      </c>
      <c r="P9" s="33" t="s">
        <v>286</v>
      </c>
      <c r="Q9" s="33" t="s">
        <v>386</v>
      </c>
      <c r="R9" s="33" t="s">
        <v>249</v>
      </c>
      <c r="S9" s="33" t="s">
        <v>155</v>
      </c>
      <c r="T9" s="33" t="s">
        <v>503</v>
      </c>
      <c r="U9" s="33" t="s">
        <v>112</v>
      </c>
      <c r="V9" s="33" t="s">
        <v>238</v>
      </c>
      <c r="W9" s="33" t="s">
        <v>91</v>
      </c>
      <c r="X9" s="33" t="s">
        <v>201</v>
      </c>
      <c r="Y9" s="33" t="s">
        <v>47</v>
      </c>
      <c r="Z9" s="33" t="s">
        <v>163</v>
      </c>
      <c r="AA9" s="33" t="s">
        <v>566</v>
      </c>
      <c r="AB9" s="33" t="s">
        <v>565</v>
      </c>
      <c r="AC9" s="33" t="s">
        <v>414</v>
      </c>
      <c r="AD9" s="33" t="s">
        <v>109</v>
      </c>
      <c r="AE9" s="33" t="s">
        <v>567</v>
      </c>
      <c r="AF9" s="33" t="s">
        <v>283</v>
      </c>
      <c r="AG9" s="33" t="s">
        <v>199</v>
      </c>
      <c r="AH9" s="33" t="s">
        <v>115</v>
      </c>
    </row>
    <row r="10" spans="1:34" ht="20.100000000000001" customHeight="1" x14ac:dyDescent="0.3">
      <c r="A10" s="34" t="s">
        <v>870</v>
      </c>
      <c r="B10" s="37">
        <v>0.3</v>
      </c>
      <c r="C10" s="37" t="s">
        <v>132</v>
      </c>
      <c r="D10" s="37" t="s">
        <v>124</v>
      </c>
      <c r="E10" s="37" t="s">
        <v>228</v>
      </c>
      <c r="F10" s="37" t="s">
        <v>125</v>
      </c>
      <c r="G10" s="37" t="s">
        <v>138</v>
      </c>
      <c r="H10" s="37" t="s">
        <v>132</v>
      </c>
      <c r="I10" s="37" t="s">
        <v>132</v>
      </c>
      <c r="J10" s="37" t="s">
        <v>126</v>
      </c>
      <c r="K10" s="37" t="s">
        <v>243</v>
      </c>
      <c r="L10" s="37" t="s">
        <v>313</v>
      </c>
      <c r="M10" s="37" t="s">
        <v>132</v>
      </c>
      <c r="N10" s="37">
        <v>0.25</v>
      </c>
      <c r="O10" s="37" t="s">
        <v>126</v>
      </c>
      <c r="P10" s="37" t="s">
        <v>147</v>
      </c>
      <c r="Q10" s="37" t="s">
        <v>174</v>
      </c>
      <c r="R10" s="37" t="s">
        <v>130</v>
      </c>
      <c r="S10" s="37">
        <v>0.48</v>
      </c>
      <c r="T10" s="37">
        <v>0.53</v>
      </c>
      <c r="U10" s="37" t="s">
        <v>174</v>
      </c>
      <c r="V10" s="37">
        <v>0.39</v>
      </c>
      <c r="W10" s="37" t="s">
        <v>338</v>
      </c>
      <c r="X10" s="37" t="s">
        <v>172</v>
      </c>
      <c r="Y10" s="37">
        <v>0.38</v>
      </c>
      <c r="Z10" s="37" t="s">
        <v>243</v>
      </c>
      <c r="AA10" s="37" t="s">
        <v>130</v>
      </c>
      <c r="AB10" s="37" t="s">
        <v>180</v>
      </c>
      <c r="AC10" s="37" t="s">
        <v>174</v>
      </c>
      <c r="AD10" s="37" t="s">
        <v>138</v>
      </c>
      <c r="AE10" s="37" t="s">
        <v>229</v>
      </c>
      <c r="AF10" s="37" t="s">
        <v>171</v>
      </c>
      <c r="AG10" s="37" t="s">
        <v>125</v>
      </c>
      <c r="AH10" s="37" t="s">
        <v>178</v>
      </c>
    </row>
    <row r="11" spans="1:34" ht="20.100000000000001" customHeight="1" x14ac:dyDescent="0.3">
      <c r="A11" s="32" t="s">
        <v>474</v>
      </c>
      <c r="B11" s="33" t="s">
        <v>568</v>
      </c>
      <c r="C11" s="33" t="s">
        <v>45</v>
      </c>
      <c r="D11" s="33" t="s">
        <v>382</v>
      </c>
      <c r="E11" s="33" t="s">
        <v>304</v>
      </c>
      <c r="F11" s="33" t="s">
        <v>492</v>
      </c>
      <c r="G11" s="33" t="s">
        <v>187</v>
      </c>
      <c r="H11" s="33" t="s">
        <v>237</v>
      </c>
      <c r="I11" s="33" t="s">
        <v>522</v>
      </c>
      <c r="J11" s="33" t="s">
        <v>512</v>
      </c>
      <c r="K11" s="33" t="s">
        <v>381</v>
      </c>
      <c r="L11" s="33" t="s">
        <v>274</v>
      </c>
      <c r="M11" s="33" t="s">
        <v>78</v>
      </c>
      <c r="N11" s="33" t="s">
        <v>569</v>
      </c>
      <c r="O11" s="33" t="s">
        <v>103</v>
      </c>
      <c r="P11" s="33" t="s">
        <v>197</v>
      </c>
      <c r="Q11" s="33" t="s">
        <v>327</v>
      </c>
      <c r="R11" s="33" t="s">
        <v>197</v>
      </c>
      <c r="S11" s="33" t="s">
        <v>121</v>
      </c>
      <c r="T11" s="33" t="s">
        <v>200</v>
      </c>
      <c r="U11" s="33" t="s">
        <v>161</v>
      </c>
      <c r="V11" s="33" t="s">
        <v>221</v>
      </c>
      <c r="W11" s="33" t="s">
        <v>163</v>
      </c>
      <c r="X11" s="33" t="s">
        <v>116</v>
      </c>
      <c r="Y11" s="33" t="s">
        <v>240</v>
      </c>
      <c r="Z11" s="33" t="s">
        <v>113</v>
      </c>
      <c r="AA11" s="33" t="s">
        <v>111</v>
      </c>
      <c r="AB11" s="33" t="s">
        <v>156</v>
      </c>
      <c r="AC11" s="33" t="s">
        <v>191</v>
      </c>
      <c r="AD11" s="33" t="s">
        <v>113</v>
      </c>
      <c r="AE11" s="33" t="s">
        <v>570</v>
      </c>
      <c r="AF11" s="33" t="s">
        <v>249</v>
      </c>
      <c r="AG11" s="33" t="s">
        <v>80</v>
      </c>
      <c r="AH11" s="33" t="s">
        <v>160</v>
      </c>
    </row>
    <row r="12" spans="1:34" ht="20.100000000000001" customHeight="1" x14ac:dyDescent="0.3">
      <c r="A12" s="34" t="s">
        <v>487</v>
      </c>
      <c r="B12" s="37">
        <v>0.19</v>
      </c>
      <c r="C12" s="37" t="s">
        <v>228</v>
      </c>
      <c r="D12" s="37" t="s">
        <v>173</v>
      </c>
      <c r="E12" s="37" t="s">
        <v>131</v>
      </c>
      <c r="F12" s="37" t="s">
        <v>170</v>
      </c>
      <c r="G12" s="37" t="s">
        <v>146</v>
      </c>
      <c r="H12" s="37" t="s">
        <v>142</v>
      </c>
      <c r="I12" s="37" t="s">
        <v>131</v>
      </c>
      <c r="J12" s="37" t="s">
        <v>146</v>
      </c>
      <c r="K12" s="37" t="s">
        <v>130</v>
      </c>
      <c r="L12" s="37" t="s">
        <v>171</v>
      </c>
      <c r="M12" s="37" t="s">
        <v>146</v>
      </c>
      <c r="N12" s="37" t="s">
        <v>228</v>
      </c>
      <c r="O12" s="37" t="s">
        <v>174</v>
      </c>
      <c r="P12" s="37" t="s">
        <v>143</v>
      </c>
      <c r="Q12" s="37" t="s">
        <v>341</v>
      </c>
      <c r="R12" s="37" t="s">
        <v>210</v>
      </c>
      <c r="S12" s="37" t="s">
        <v>137</v>
      </c>
      <c r="T12" s="37" t="s">
        <v>142</v>
      </c>
      <c r="U12" s="37" t="s">
        <v>170</v>
      </c>
      <c r="V12" s="37" t="s">
        <v>171</v>
      </c>
      <c r="W12" s="37" t="s">
        <v>126</v>
      </c>
      <c r="X12" s="37" t="s">
        <v>135</v>
      </c>
      <c r="Y12" s="37" t="s">
        <v>128</v>
      </c>
      <c r="Z12" s="37" t="s">
        <v>134</v>
      </c>
      <c r="AA12" s="37" t="s">
        <v>143</v>
      </c>
      <c r="AB12" s="37" t="s">
        <v>127</v>
      </c>
      <c r="AC12" s="37" t="s">
        <v>137</v>
      </c>
      <c r="AD12" s="37" t="s">
        <v>142</v>
      </c>
      <c r="AE12" s="37" t="s">
        <v>288</v>
      </c>
      <c r="AF12" s="37" t="s">
        <v>211</v>
      </c>
      <c r="AG12" s="37" t="s">
        <v>132</v>
      </c>
      <c r="AH12" s="37" t="s">
        <v>228</v>
      </c>
    </row>
    <row r="13" spans="1:34" ht="20.100000000000001" customHeight="1" x14ac:dyDescent="0.3">
      <c r="A13" s="32" t="s">
        <v>506</v>
      </c>
      <c r="B13" s="33" t="s">
        <v>320</v>
      </c>
      <c r="C13" s="33" t="s">
        <v>292</v>
      </c>
      <c r="D13" s="33" t="s">
        <v>484</v>
      </c>
      <c r="E13" s="33" t="s">
        <v>166</v>
      </c>
      <c r="F13" s="33" t="s">
        <v>499</v>
      </c>
      <c r="G13" s="33" t="s">
        <v>303</v>
      </c>
      <c r="H13" s="33" t="s">
        <v>247</v>
      </c>
      <c r="I13" s="33" t="s">
        <v>300</v>
      </c>
      <c r="J13" s="33" t="s">
        <v>451</v>
      </c>
      <c r="K13" s="33" t="s">
        <v>206</v>
      </c>
      <c r="L13" s="33" t="s">
        <v>279</v>
      </c>
      <c r="M13" s="33" t="s">
        <v>277</v>
      </c>
      <c r="N13" s="33" t="s">
        <v>235</v>
      </c>
      <c r="O13" s="33" t="s">
        <v>110</v>
      </c>
      <c r="P13" s="33" t="s">
        <v>301</v>
      </c>
      <c r="Q13" s="33" t="s">
        <v>118</v>
      </c>
      <c r="R13" s="33" t="s">
        <v>216</v>
      </c>
      <c r="S13" s="33" t="s">
        <v>160</v>
      </c>
      <c r="T13" s="33" t="s">
        <v>232</v>
      </c>
      <c r="U13" s="33" t="s">
        <v>115</v>
      </c>
      <c r="V13" s="33" t="s">
        <v>197</v>
      </c>
      <c r="W13" s="33" t="s">
        <v>116</v>
      </c>
      <c r="X13" s="33" t="s">
        <v>161</v>
      </c>
      <c r="Y13" s="33" t="s">
        <v>107</v>
      </c>
      <c r="Z13" s="33" t="s">
        <v>108</v>
      </c>
      <c r="AA13" s="33" t="s">
        <v>571</v>
      </c>
      <c r="AB13" s="33" t="s">
        <v>161</v>
      </c>
      <c r="AC13" s="33" t="s">
        <v>189</v>
      </c>
      <c r="AD13" s="33" t="s">
        <v>160</v>
      </c>
      <c r="AE13" s="33" t="s">
        <v>284</v>
      </c>
      <c r="AF13" s="33" t="s">
        <v>572</v>
      </c>
      <c r="AG13" s="33" t="s">
        <v>198</v>
      </c>
      <c r="AH13" s="33" t="s">
        <v>116</v>
      </c>
    </row>
    <row r="14" spans="1:34" ht="20.100000000000001" customHeight="1" x14ac:dyDescent="0.3">
      <c r="A14" s="34" t="s">
        <v>510</v>
      </c>
      <c r="B14" s="37" t="s">
        <v>147</v>
      </c>
      <c r="C14" s="37" t="s">
        <v>147</v>
      </c>
      <c r="D14" s="37" t="s">
        <v>147</v>
      </c>
      <c r="E14" s="37" t="s">
        <v>136</v>
      </c>
      <c r="F14" s="37" t="s">
        <v>130</v>
      </c>
      <c r="G14" s="37" t="s">
        <v>134</v>
      </c>
      <c r="H14" s="37" t="s">
        <v>142</v>
      </c>
      <c r="I14" s="37" t="s">
        <v>142</v>
      </c>
      <c r="J14" s="37" t="s">
        <v>147</v>
      </c>
      <c r="K14" s="37" t="s">
        <v>147</v>
      </c>
      <c r="L14" s="37" t="s">
        <v>136</v>
      </c>
      <c r="M14" s="37" t="s">
        <v>134</v>
      </c>
      <c r="N14" s="37" t="s">
        <v>142</v>
      </c>
      <c r="O14" s="37" t="s">
        <v>134</v>
      </c>
      <c r="P14" s="37" t="s">
        <v>131</v>
      </c>
      <c r="Q14" s="37" t="s">
        <v>143</v>
      </c>
      <c r="R14" s="37" t="s">
        <v>124</v>
      </c>
      <c r="S14" s="37" t="s">
        <v>143</v>
      </c>
      <c r="T14" s="37" t="s">
        <v>141</v>
      </c>
      <c r="U14" s="37" t="s">
        <v>134</v>
      </c>
      <c r="V14" s="37" t="s">
        <v>172</v>
      </c>
      <c r="W14" s="37" t="s">
        <v>135</v>
      </c>
      <c r="X14" s="37" t="s">
        <v>141</v>
      </c>
      <c r="Y14" s="37" t="s">
        <v>130</v>
      </c>
      <c r="Z14" s="37" t="s">
        <v>140</v>
      </c>
      <c r="AA14" s="37" t="s">
        <v>128</v>
      </c>
      <c r="AB14" s="37" t="s">
        <v>143</v>
      </c>
      <c r="AC14" s="37" t="s">
        <v>141</v>
      </c>
      <c r="AD14" s="37" t="s">
        <v>209</v>
      </c>
      <c r="AE14" s="37" t="s">
        <v>208</v>
      </c>
      <c r="AF14" s="37" t="s">
        <v>130</v>
      </c>
      <c r="AG14" s="37" t="s">
        <v>136</v>
      </c>
      <c r="AH14" s="37" t="s">
        <v>179</v>
      </c>
    </row>
    <row r="15" spans="1:34" ht="20.100000000000001" customHeight="1" x14ac:dyDescent="0.3">
      <c r="A15" s="32" t="s">
        <v>511</v>
      </c>
      <c r="B15" s="33" t="s">
        <v>494</v>
      </c>
      <c r="C15" s="33" t="s">
        <v>265</v>
      </c>
      <c r="D15" s="33" t="s">
        <v>82</v>
      </c>
      <c r="E15" s="33" t="s">
        <v>200</v>
      </c>
      <c r="F15" s="33" t="s">
        <v>235</v>
      </c>
      <c r="G15" s="33" t="s">
        <v>235</v>
      </c>
      <c r="H15" s="33" t="s">
        <v>237</v>
      </c>
      <c r="I15" s="33" t="s">
        <v>569</v>
      </c>
      <c r="J15" s="33" t="s">
        <v>55</v>
      </c>
      <c r="K15" s="33" t="s">
        <v>85</v>
      </c>
      <c r="L15" s="33" t="s">
        <v>189</v>
      </c>
      <c r="M15" s="33" t="s">
        <v>195</v>
      </c>
      <c r="N15" s="33" t="s">
        <v>122</v>
      </c>
      <c r="O15" s="33" t="s">
        <v>193</v>
      </c>
      <c r="P15" s="33" t="s">
        <v>116</v>
      </c>
      <c r="Q15" s="33" t="s">
        <v>291</v>
      </c>
      <c r="R15" s="33" t="s">
        <v>118</v>
      </c>
      <c r="S15" s="33" t="s">
        <v>304</v>
      </c>
      <c r="T15" s="33" t="s">
        <v>214</v>
      </c>
      <c r="U15" s="33" t="s">
        <v>163</v>
      </c>
      <c r="V15" s="33" t="s">
        <v>109</v>
      </c>
      <c r="W15" s="33" t="s">
        <v>115</v>
      </c>
      <c r="X15" s="33" t="s">
        <v>113</v>
      </c>
      <c r="Y15" s="33" t="s">
        <v>197</v>
      </c>
      <c r="Z15" s="33" t="s">
        <v>113</v>
      </c>
      <c r="AA15" s="33" t="s">
        <v>201</v>
      </c>
      <c r="AB15" s="33" t="s">
        <v>563</v>
      </c>
      <c r="AC15" s="33" t="s">
        <v>290</v>
      </c>
      <c r="AD15" s="33" t="s">
        <v>116</v>
      </c>
      <c r="AE15" s="33" t="s">
        <v>414</v>
      </c>
      <c r="AF15" s="33" t="s">
        <v>202</v>
      </c>
      <c r="AG15" s="33" t="s">
        <v>196</v>
      </c>
      <c r="AH15" s="33" t="s">
        <v>116</v>
      </c>
    </row>
    <row r="16" spans="1:34" ht="20.100000000000001" customHeight="1" x14ac:dyDescent="0.3">
      <c r="A16" s="34" t="s">
        <v>516</v>
      </c>
      <c r="B16" s="37" t="s">
        <v>208</v>
      </c>
      <c r="C16" s="37" t="s">
        <v>134</v>
      </c>
      <c r="D16" s="37" t="s">
        <v>209</v>
      </c>
      <c r="E16" s="37" t="s">
        <v>134</v>
      </c>
      <c r="F16" s="37" t="s">
        <v>209</v>
      </c>
      <c r="G16" s="37" t="s">
        <v>208</v>
      </c>
      <c r="H16" s="37" t="s">
        <v>142</v>
      </c>
      <c r="I16" s="37" t="s">
        <v>142</v>
      </c>
      <c r="J16" s="37" t="s">
        <v>209</v>
      </c>
      <c r="K16" s="37" t="s">
        <v>209</v>
      </c>
      <c r="L16" s="37" t="s">
        <v>148</v>
      </c>
      <c r="M16" s="37" t="s">
        <v>142</v>
      </c>
      <c r="N16" s="37" t="s">
        <v>142</v>
      </c>
      <c r="O16" s="37" t="s">
        <v>142</v>
      </c>
      <c r="P16" s="37" t="s">
        <v>135</v>
      </c>
      <c r="Q16" s="37" t="s">
        <v>136</v>
      </c>
      <c r="R16" s="37" t="s">
        <v>143</v>
      </c>
      <c r="S16" s="37" t="s">
        <v>128</v>
      </c>
      <c r="T16" s="37" t="s">
        <v>134</v>
      </c>
      <c r="U16" s="37" t="s">
        <v>146</v>
      </c>
      <c r="V16" s="37" t="s">
        <v>136</v>
      </c>
      <c r="W16" s="37" t="s">
        <v>147</v>
      </c>
      <c r="X16" s="37" t="s">
        <v>140</v>
      </c>
      <c r="Y16" s="37" t="s">
        <v>148</v>
      </c>
      <c r="Z16" s="37" t="s">
        <v>209</v>
      </c>
      <c r="AA16" s="37" t="s">
        <v>143</v>
      </c>
      <c r="AB16" s="37" t="s">
        <v>130</v>
      </c>
      <c r="AC16" s="37" t="s">
        <v>134</v>
      </c>
      <c r="AD16" s="37" t="s">
        <v>210</v>
      </c>
      <c r="AE16" s="37" t="s">
        <v>136</v>
      </c>
      <c r="AF16" s="37" t="s">
        <v>210</v>
      </c>
      <c r="AG16" s="37" t="s">
        <v>207</v>
      </c>
      <c r="AH16" s="37" t="s">
        <v>135</v>
      </c>
    </row>
    <row r="17" spans="1:34" ht="20.100000000000001" customHeight="1" x14ac:dyDescent="0.3">
      <c r="A17" s="32" t="s">
        <v>871</v>
      </c>
      <c r="B17" s="33" t="s">
        <v>232</v>
      </c>
      <c r="C17" s="33" t="s">
        <v>240</v>
      </c>
      <c r="D17" s="33" t="s">
        <v>95</v>
      </c>
      <c r="E17" s="33" t="s">
        <v>59</v>
      </c>
      <c r="F17" s="33" t="s">
        <v>118</v>
      </c>
      <c r="G17" s="33" t="s">
        <v>109</v>
      </c>
      <c r="H17" s="33" t="s">
        <v>197</v>
      </c>
      <c r="I17" s="33" t="s">
        <v>115</v>
      </c>
      <c r="J17" s="33" t="s">
        <v>115</v>
      </c>
      <c r="K17" s="33" t="s">
        <v>238</v>
      </c>
      <c r="L17" s="33" t="s">
        <v>201</v>
      </c>
      <c r="M17" s="33" t="s">
        <v>113</v>
      </c>
      <c r="N17" s="33" t="s">
        <v>113</v>
      </c>
      <c r="O17" s="33" t="s">
        <v>111</v>
      </c>
      <c r="P17" s="33" t="s">
        <v>202</v>
      </c>
      <c r="Q17" s="33" t="s">
        <v>116</v>
      </c>
      <c r="R17" s="33" t="s">
        <v>160</v>
      </c>
      <c r="S17" s="33" t="s">
        <v>118</v>
      </c>
      <c r="T17" s="33" t="s">
        <v>115</v>
      </c>
      <c r="U17" s="33" t="s">
        <v>108</v>
      </c>
      <c r="V17" s="33" t="s">
        <v>116</v>
      </c>
      <c r="W17" s="33" t="s">
        <v>108</v>
      </c>
      <c r="X17" s="33" t="s">
        <v>108</v>
      </c>
      <c r="Y17" s="33" t="s">
        <v>116</v>
      </c>
      <c r="Z17" s="33" t="s">
        <v>113</v>
      </c>
      <c r="AA17" s="33" t="s">
        <v>238</v>
      </c>
      <c r="AB17" s="33" t="s">
        <v>109</v>
      </c>
      <c r="AC17" s="33" t="s">
        <v>118</v>
      </c>
      <c r="AD17" s="33" t="s">
        <v>116</v>
      </c>
      <c r="AE17" s="33" t="s">
        <v>59</v>
      </c>
      <c r="AF17" s="33" t="s">
        <v>196</v>
      </c>
      <c r="AG17" s="33" t="s">
        <v>108</v>
      </c>
      <c r="AH17" s="33" t="s">
        <v>116</v>
      </c>
    </row>
    <row r="18" spans="1:34" ht="20.100000000000001" customHeight="1" x14ac:dyDescent="0.3">
      <c r="A18" s="34" t="s">
        <v>872</v>
      </c>
      <c r="B18" s="37" t="s">
        <v>143</v>
      </c>
      <c r="C18" s="37" t="s">
        <v>210</v>
      </c>
      <c r="D18" s="37" t="s">
        <v>143</v>
      </c>
      <c r="E18" s="37">
        <v>7.0000000000000007E-2</v>
      </c>
      <c r="F18" s="37" t="s">
        <v>135</v>
      </c>
      <c r="G18" s="37" t="s">
        <v>143</v>
      </c>
      <c r="H18" s="37" t="s">
        <v>143</v>
      </c>
      <c r="I18" s="37" t="s">
        <v>143</v>
      </c>
      <c r="J18" s="37" t="s">
        <v>143</v>
      </c>
      <c r="K18" s="37" t="s">
        <v>179</v>
      </c>
      <c r="L18" s="37" t="s">
        <v>143</v>
      </c>
      <c r="M18" s="37" t="s">
        <v>143</v>
      </c>
      <c r="N18" s="37" t="s">
        <v>143</v>
      </c>
      <c r="O18" s="37" t="s">
        <v>179</v>
      </c>
      <c r="P18" s="37" t="s">
        <v>210</v>
      </c>
      <c r="Q18" s="37">
        <v>0.01</v>
      </c>
      <c r="R18" s="37" t="s">
        <v>143</v>
      </c>
      <c r="S18" s="37" t="s">
        <v>143</v>
      </c>
      <c r="T18" s="37" t="s">
        <v>140</v>
      </c>
      <c r="U18" s="37">
        <v>0.02</v>
      </c>
      <c r="V18" s="37" t="s">
        <v>135</v>
      </c>
      <c r="W18" s="37">
        <v>0.02</v>
      </c>
      <c r="X18" s="37" t="s">
        <v>143</v>
      </c>
      <c r="Y18" s="37" t="s">
        <v>135</v>
      </c>
      <c r="Z18" s="37" t="s">
        <v>209</v>
      </c>
      <c r="AA18" s="37">
        <v>0.03</v>
      </c>
      <c r="AB18" s="37">
        <v>0.02</v>
      </c>
      <c r="AC18" s="37" t="s">
        <v>143</v>
      </c>
      <c r="AD18" s="37" t="s">
        <v>210</v>
      </c>
      <c r="AE18" s="37" t="s">
        <v>143</v>
      </c>
      <c r="AF18" s="37" t="s">
        <v>210</v>
      </c>
      <c r="AG18" s="37">
        <v>0.02</v>
      </c>
      <c r="AH18" s="37" t="s">
        <v>135</v>
      </c>
    </row>
    <row r="19" spans="1:34" x14ac:dyDescent="0.3">
      <c r="B19" s="22">
        <f>((B8)+(B10)+(B12)+(B14)+(B16)+(B18))</f>
        <v>1</v>
      </c>
      <c r="C19" s="22">
        <f t="shared" ref="C19:AH19" si="0">((C8)+(C10)+(C12)+(C14)+(C16)+(C18))</f>
        <v>1</v>
      </c>
      <c r="D19" s="22">
        <f t="shared" si="0"/>
        <v>1</v>
      </c>
      <c r="E19" s="22">
        <f t="shared" si="0"/>
        <v>1</v>
      </c>
      <c r="F19" s="22">
        <f t="shared" si="0"/>
        <v>1</v>
      </c>
      <c r="G19" s="22">
        <f t="shared" si="0"/>
        <v>1</v>
      </c>
      <c r="H19" s="22">
        <f t="shared" si="0"/>
        <v>1</v>
      </c>
      <c r="I19" s="22">
        <f t="shared" si="0"/>
        <v>1</v>
      </c>
      <c r="J19" s="22">
        <f t="shared" si="0"/>
        <v>1</v>
      </c>
      <c r="K19" s="22">
        <f t="shared" si="0"/>
        <v>1.0000000000000002</v>
      </c>
      <c r="L19" s="22">
        <f t="shared" si="0"/>
        <v>1</v>
      </c>
      <c r="M19" s="22">
        <f t="shared" si="0"/>
        <v>1</v>
      </c>
      <c r="N19" s="22">
        <f t="shared" si="0"/>
        <v>1</v>
      </c>
      <c r="O19" s="22">
        <f t="shared" si="0"/>
        <v>1</v>
      </c>
      <c r="P19" s="22">
        <f t="shared" si="0"/>
        <v>1</v>
      </c>
      <c r="Q19" s="22">
        <f t="shared" si="0"/>
        <v>1</v>
      </c>
      <c r="R19" s="22">
        <f t="shared" si="0"/>
        <v>1</v>
      </c>
      <c r="S19" s="22">
        <f t="shared" si="0"/>
        <v>1</v>
      </c>
      <c r="T19" s="22">
        <f t="shared" si="0"/>
        <v>1</v>
      </c>
      <c r="U19" s="22">
        <f t="shared" si="0"/>
        <v>1</v>
      </c>
      <c r="V19" s="22">
        <f t="shared" si="0"/>
        <v>1</v>
      </c>
      <c r="W19" s="22">
        <f t="shared" si="0"/>
        <v>1</v>
      </c>
      <c r="X19" s="22">
        <f t="shared" si="0"/>
        <v>1</v>
      </c>
      <c r="Y19" s="22">
        <f t="shared" si="0"/>
        <v>1</v>
      </c>
      <c r="Z19" s="22">
        <f t="shared" si="0"/>
        <v>1</v>
      </c>
      <c r="AA19" s="22">
        <f t="shared" si="0"/>
        <v>1</v>
      </c>
      <c r="AB19" s="22">
        <f t="shared" si="0"/>
        <v>1</v>
      </c>
      <c r="AC19" s="22">
        <f t="shared" si="0"/>
        <v>1</v>
      </c>
      <c r="AD19" s="22">
        <f t="shared" si="0"/>
        <v>1</v>
      </c>
      <c r="AE19" s="22">
        <f t="shared" si="0"/>
        <v>1</v>
      </c>
      <c r="AF19" s="22">
        <f t="shared" si="0"/>
        <v>1</v>
      </c>
      <c r="AG19" s="22">
        <f t="shared" si="0"/>
        <v>1</v>
      </c>
      <c r="AH19" s="22">
        <f t="shared" si="0"/>
        <v>1</v>
      </c>
    </row>
  </sheetData>
  <sheetProtection algorithmName="SHA-512" hashValue="sThYten2cELb4w/rv85dsLweDIY3dbNjrg7/TbGyv1x/WuV1er0X5PIPv7HAzdaa7kk7pmwC8aKbUMfrcF5ewA==" saltValue="FCMnn6cHFfn2Hi8XTZJ8lA==" spinCount="100000" sheet="1" objects="1" scenarios="1"/>
  <mergeCells count="8">
    <mergeCell ref="P3:Z3"/>
    <mergeCell ref="AE3:AH3"/>
    <mergeCell ref="AA3:AD3"/>
    <mergeCell ref="A2:O2"/>
    <mergeCell ref="C3:D3"/>
    <mergeCell ref="E3:H3"/>
    <mergeCell ref="I3:K3"/>
    <mergeCell ref="L3:O3"/>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5:AH7 B11:AH11 C10:M10 B13:AH17 C12:AH12 B18:D18 F18:P18 O10:R10 R18:T18 B9:AH9 B8:Q8 S8:AH8 U10 V18 W10:X10 X18:Z18 Z10:AH10 AC18:AF18 AH1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H19"/>
  <sheetViews>
    <sheetView showGridLines="0" workbookViewId="0"/>
  </sheetViews>
  <sheetFormatPr defaultRowHeight="14.4" x14ac:dyDescent="0.3"/>
  <cols>
    <col min="1" max="1" width="37.5546875" customWidth="1"/>
    <col min="2" max="34" width="10.6640625" customWidth="1"/>
  </cols>
  <sheetData>
    <row r="1" spans="1:34" ht="21" x14ac:dyDescent="0.4">
      <c r="A1" s="21" t="str">
        <f>HYPERLINK("#Contents!A1","Return to Contents")</f>
        <v>Return to Contents</v>
      </c>
    </row>
    <row r="2" spans="1:34" ht="40.200000000000003" customHeight="1" x14ac:dyDescent="0.35">
      <c r="A2" s="68" t="s">
        <v>912</v>
      </c>
      <c r="B2" s="68"/>
      <c r="C2" s="68"/>
      <c r="D2" s="68"/>
      <c r="E2" s="68"/>
      <c r="F2" s="68"/>
      <c r="G2" s="68"/>
      <c r="H2" s="68"/>
      <c r="I2" s="68"/>
      <c r="J2" s="68"/>
      <c r="K2" s="68"/>
      <c r="L2" s="68"/>
      <c r="M2" s="39"/>
      <c r="N2" s="39"/>
      <c r="O2" s="39"/>
    </row>
    <row r="3" spans="1:34" ht="14.4" customHeight="1" x14ac:dyDescent="0.3">
      <c r="A3" s="1"/>
      <c r="B3" s="1"/>
      <c r="C3" s="69" t="s">
        <v>252</v>
      </c>
      <c r="D3" s="71"/>
      <c r="E3" s="69" t="s">
        <v>861</v>
      </c>
      <c r="F3" s="70"/>
      <c r="G3" s="70"/>
      <c r="H3" s="71"/>
      <c r="I3" s="72" t="s">
        <v>862</v>
      </c>
      <c r="J3" s="72"/>
      <c r="K3" s="72"/>
      <c r="L3" s="72" t="s">
        <v>887</v>
      </c>
      <c r="M3" s="72"/>
      <c r="N3" s="72" t="s">
        <v>253</v>
      </c>
      <c r="O3" s="72"/>
      <c r="P3" s="69" t="s">
        <v>888</v>
      </c>
      <c r="Q3" s="70"/>
      <c r="R3" s="70"/>
      <c r="S3" s="70"/>
      <c r="T3" s="70"/>
      <c r="U3" s="70"/>
      <c r="V3" s="70"/>
      <c r="W3" s="70"/>
      <c r="X3" s="70"/>
      <c r="Y3" s="70"/>
      <c r="Z3" s="71"/>
      <c r="AA3" s="69" t="s">
        <v>889</v>
      </c>
      <c r="AB3" s="70"/>
      <c r="AC3" s="70"/>
      <c r="AD3" s="70"/>
      <c r="AE3" s="69" t="s">
        <v>890</v>
      </c>
      <c r="AF3" s="70"/>
      <c r="AG3" s="70"/>
      <c r="AH3" s="70"/>
    </row>
    <row r="4" spans="1:34" ht="50.1" customHeight="1" x14ac:dyDescent="0.3">
      <c r="A4" s="31" t="s">
        <v>0</v>
      </c>
      <c r="B4" s="31" t="s">
        <v>1</v>
      </c>
      <c r="C4" s="31" t="s">
        <v>2</v>
      </c>
      <c r="D4" s="31" t="s">
        <v>3</v>
      </c>
      <c r="E4" s="31" t="s">
        <v>4</v>
      </c>
      <c r="F4" s="31" t="s">
        <v>5</v>
      </c>
      <c r="G4" s="31" t="s">
        <v>6</v>
      </c>
      <c r="H4" s="31" t="s">
        <v>7</v>
      </c>
      <c r="I4" s="31" t="s">
        <v>8</v>
      </c>
      <c r="J4" s="31" t="s">
        <v>9</v>
      </c>
      <c r="K4" s="31" t="s">
        <v>18</v>
      </c>
      <c r="L4" s="31" t="s">
        <v>863</v>
      </c>
      <c r="M4" s="31" t="s">
        <v>864</v>
      </c>
      <c r="N4" s="31" t="s">
        <v>865</v>
      </c>
      <c r="O4" s="31" t="s">
        <v>866</v>
      </c>
      <c r="P4" s="31" t="s">
        <v>11</v>
      </c>
      <c r="Q4" s="31" t="s">
        <v>877</v>
      </c>
      <c r="R4" s="31" t="s">
        <v>15</v>
      </c>
      <c r="S4" s="31" t="s">
        <v>14</v>
      </c>
      <c r="T4" s="31" t="s">
        <v>10</v>
      </c>
      <c r="U4" s="31" t="s">
        <v>12</v>
      </c>
      <c r="V4" s="31" t="s">
        <v>18</v>
      </c>
      <c r="W4" s="31" t="s">
        <v>867</v>
      </c>
      <c r="X4" s="31" t="s">
        <v>868</v>
      </c>
      <c r="Y4" s="31" t="s">
        <v>13</v>
      </c>
      <c r="Z4" s="31" t="s">
        <v>876</v>
      </c>
      <c r="AA4" s="31" t="s">
        <v>19</v>
      </c>
      <c r="AB4" s="31" t="s">
        <v>16</v>
      </c>
      <c r="AC4" s="31" t="s">
        <v>17</v>
      </c>
      <c r="AD4" s="31" t="s">
        <v>18</v>
      </c>
      <c r="AE4" s="31" t="s">
        <v>22</v>
      </c>
      <c r="AF4" s="31" t="s">
        <v>20</v>
      </c>
      <c r="AG4" s="31" t="s">
        <v>21</v>
      </c>
      <c r="AH4" s="31" t="s">
        <v>875</v>
      </c>
    </row>
    <row r="5" spans="1:34" ht="20.100000000000001" customHeight="1" x14ac:dyDescent="0.3">
      <c r="A5" s="32" t="s">
        <v>23</v>
      </c>
      <c r="B5" s="33" t="s">
        <v>24</v>
      </c>
      <c r="C5" s="33" t="s">
        <v>25</v>
      </c>
      <c r="D5" s="33" t="s">
        <v>26</v>
      </c>
      <c r="E5" s="33" t="s">
        <v>27</v>
      </c>
      <c r="F5" s="33" t="s">
        <v>28</v>
      </c>
      <c r="G5" s="33" t="s">
        <v>29</v>
      </c>
      <c r="H5" s="33" t="s">
        <v>30</v>
      </c>
      <c r="I5" s="33" t="s">
        <v>31</v>
      </c>
      <c r="J5" s="33" t="s">
        <v>32</v>
      </c>
      <c r="K5" s="33" t="s">
        <v>33</v>
      </c>
      <c r="L5" s="33" t="s">
        <v>34</v>
      </c>
      <c r="M5" s="33" t="s">
        <v>35</v>
      </c>
      <c r="N5" s="33" t="s">
        <v>36</v>
      </c>
      <c r="O5" s="33" t="s">
        <v>37</v>
      </c>
      <c r="P5" s="33" t="s">
        <v>39</v>
      </c>
      <c r="Q5" s="33" t="s">
        <v>46</v>
      </c>
      <c r="R5" s="33" t="s">
        <v>48</v>
      </c>
      <c r="S5" s="33" t="s">
        <v>45</v>
      </c>
      <c r="T5" s="33" t="s">
        <v>38</v>
      </c>
      <c r="U5" s="33" t="s">
        <v>40</v>
      </c>
      <c r="V5" s="33" t="s">
        <v>42</v>
      </c>
      <c r="W5" s="33" t="s">
        <v>43</v>
      </c>
      <c r="X5" s="33" t="s">
        <v>44</v>
      </c>
      <c r="Y5" s="33" t="s">
        <v>41</v>
      </c>
      <c r="Z5" s="33" t="s">
        <v>47</v>
      </c>
      <c r="AA5" s="33" t="s">
        <v>56</v>
      </c>
      <c r="AB5" s="33" t="s">
        <v>53</v>
      </c>
      <c r="AC5" s="33" t="s">
        <v>54</v>
      </c>
      <c r="AD5" s="33" t="s">
        <v>55</v>
      </c>
      <c r="AE5" s="33" t="s">
        <v>60</v>
      </c>
      <c r="AF5" s="33" t="s">
        <v>57</v>
      </c>
      <c r="AG5" s="33" t="s">
        <v>58</v>
      </c>
      <c r="AH5" s="33" t="s">
        <v>59</v>
      </c>
    </row>
    <row r="6" spans="1:34" ht="20.100000000000001" customHeight="1" x14ac:dyDescent="0.3">
      <c r="A6" s="34" t="s">
        <v>61</v>
      </c>
      <c r="B6" s="35" t="s">
        <v>573</v>
      </c>
      <c r="C6" s="35" t="s">
        <v>63</v>
      </c>
      <c r="D6" s="35" t="s">
        <v>64</v>
      </c>
      <c r="E6" s="35" t="s">
        <v>65</v>
      </c>
      <c r="F6" s="35" t="s">
        <v>66</v>
      </c>
      <c r="G6" s="35" t="s">
        <v>67</v>
      </c>
      <c r="H6" s="35" t="s">
        <v>574</v>
      </c>
      <c r="I6" s="35" t="s">
        <v>69</v>
      </c>
      <c r="J6" s="35" t="s">
        <v>261</v>
      </c>
      <c r="K6" s="35" t="s">
        <v>71</v>
      </c>
      <c r="L6" s="35" t="s">
        <v>316</v>
      </c>
      <c r="M6" s="35" t="s">
        <v>317</v>
      </c>
      <c r="N6" s="35" t="s">
        <v>74</v>
      </c>
      <c r="O6" s="35" t="s">
        <v>75</v>
      </c>
      <c r="P6" s="35" t="s">
        <v>318</v>
      </c>
      <c r="Q6" s="35" t="s">
        <v>333</v>
      </c>
      <c r="R6" s="35" t="s">
        <v>86</v>
      </c>
      <c r="S6" s="35" t="s">
        <v>267</v>
      </c>
      <c r="T6" s="35" t="s">
        <v>575</v>
      </c>
      <c r="U6" s="35" t="s">
        <v>244</v>
      </c>
      <c r="V6" s="35" t="s">
        <v>42</v>
      </c>
      <c r="W6" s="35" t="s">
        <v>81</v>
      </c>
      <c r="X6" s="35" t="s">
        <v>82</v>
      </c>
      <c r="Y6" s="35" t="s">
        <v>191</v>
      </c>
      <c r="Z6" s="35" t="s">
        <v>85</v>
      </c>
      <c r="AA6" s="35" t="s">
        <v>92</v>
      </c>
      <c r="AB6" s="35" t="s">
        <v>89</v>
      </c>
      <c r="AC6" s="35" t="s">
        <v>518</v>
      </c>
      <c r="AD6" s="35" t="s">
        <v>91</v>
      </c>
      <c r="AE6" s="35" t="s">
        <v>576</v>
      </c>
      <c r="AF6" s="35" t="s">
        <v>271</v>
      </c>
      <c r="AG6" s="35" t="s">
        <v>429</v>
      </c>
      <c r="AH6" s="35" t="s">
        <v>163</v>
      </c>
    </row>
    <row r="7" spans="1:34" ht="20.100000000000001" customHeight="1" x14ac:dyDescent="0.3">
      <c r="A7" s="32" t="s">
        <v>488</v>
      </c>
      <c r="B7" s="33" t="s">
        <v>577</v>
      </c>
      <c r="C7" s="33" t="s">
        <v>578</v>
      </c>
      <c r="D7" s="33" t="s">
        <v>369</v>
      </c>
      <c r="E7" s="33" t="s">
        <v>507</v>
      </c>
      <c r="F7" s="33" t="s">
        <v>527</v>
      </c>
      <c r="G7" s="33" t="s">
        <v>579</v>
      </c>
      <c r="H7" s="33" t="s">
        <v>492</v>
      </c>
      <c r="I7" s="33" t="s">
        <v>413</v>
      </c>
      <c r="J7" s="33" t="s">
        <v>580</v>
      </c>
      <c r="K7" s="33" t="s">
        <v>183</v>
      </c>
      <c r="L7" s="33" t="s">
        <v>581</v>
      </c>
      <c r="M7" s="33" t="s">
        <v>284</v>
      </c>
      <c r="N7" s="33" t="s">
        <v>65</v>
      </c>
      <c r="O7" s="33" t="s">
        <v>213</v>
      </c>
      <c r="P7" s="33" t="s">
        <v>582</v>
      </c>
      <c r="Q7" s="33" t="s">
        <v>160</v>
      </c>
      <c r="R7" s="33" t="s">
        <v>48</v>
      </c>
      <c r="S7" s="33" t="s">
        <v>238</v>
      </c>
      <c r="T7" s="33" t="s">
        <v>219</v>
      </c>
      <c r="U7" s="33" t="s">
        <v>118</v>
      </c>
      <c r="V7" s="33" t="s">
        <v>201</v>
      </c>
      <c r="W7" s="33" t="s">
        <v>116</v>
      </c>
      <c r="X7" s="33" t="s">
        <v>189</v>
      </c>
      <c r="Y7" s="33" t="s">
        <v>223</v>
      </c>
      <c r="Z7" s="33" t="s">
        <v>112</v>
      </c>
      <c r="AA7" s="33" t="s">
        <v>584</v>
      </c>
      <c r="AB7" s="33" t="s">
        <v>240</v>
      </c>
      <c r="AC7" s="33" t="s">
        <v>434</v>
      </c>
      <c r="AD7" s="33" t="s">
        <v>59</v>
      </c>
      <c r="AE7" s="33" t="s">
        <v>572</v>
      </c>
      <c r="AF7" s="33" t="s">
        <v>585</v>
      </c>
      <c r="AG7" s="33" t="s">
        <v>85</v>
      </c>
      <c r="AH7" s="33" t="s">
        <v>115</v>
      </c>
    </row>
    <row r="8" spans="1:34" ht="20.100000000000001" customHeight="1" x14ac:dyDescent="0.3">
      <c r="A8" s="34" t="s">
        <v>500</v>
      </c>
      <c r="B8" s="37" t="s">
        <v>180</v>
      </c>
      <c r="C8" s="37" t="s">
        <v>312</v>
      </c>
      <c r="D8" s="37" t="s">
        <v>133</v>
      </c>
      <c r="E8" s="37" t="s">
        <v>334</v>
      </c>
      <c r="F8" s="37" t="s">
        <v>174</v>
      </c>
      <c r="G8" s="37" t="s">
        <v>133</v>
      </c>
      <c r="H8" s="37" t="s">
        <v>181</v>
      </c>
      <c r="I8" s="37" t="s">
        <v>243</v>
      </c>
      <c r="J8" s="37" t="s">
        <v>178</v>
      </c>
      <c r="K8" s="37">
        <v>0.46</v>
      </c>
      <c r="L8" s="37">
        <v>0.42</v>
      </c>
      <c r="M8" s="37">
        <v>0.37</v>
      </c>
      <c r="N8" s="37" t="s">
        <v>139</v>
      </c>
      <c r="O8" s="37" t="s">
        <v>313</v>
      </c>
      <c r="P8" s="37">
        <v>0.9</v>
      </c>
      <c r="Q8" s="37" t="s">
        <v>135</v>
      </c>
      <c r="R8" s="37" t="s">
        <v>464</v>
      </c>
      <c r="S8" s="37" t="s">
        <v>209</v>
      </c>
      <c r="T8" s="37" t="s">
        <v>130</v>
      </c>
      <c r="U8" s="37" t="s">
        <v>208</v>
      </c>
      <c r="V8" s="37" t="s">
        <v>131</v>
      </c>
      <c r="W8" s="37" t="s">
        <v>143</v>
      </c>
      <c r="X8" s="37" t="s">
        <v>392</v>
      </c>
      <c r="Y8" s="37" t="s">
        <v>127</v>
      </c>
      <c r="Z8" s="37" t="s">
        <v>337</v>
      </c>
      <c r="AA8" s="37" t="s">
        <v>587</v>
      </c>
      <c r="AB8" s="37" t="s">
        <v>140</v>
      </c>
      <c r="AC8" s="37" t="s">
        <v>123</v>
      </c>
      <c r="AD8" s="37" t="s">
        <v>440</v>
      </c>
      <c r="AE8" s="37" t="s">
        <v>172</v>
      </c>
      <c r="AF8" s="37" t="s">
        <v>349</v>
      </c>
      <c r="AG8" s="37" t="s">
        <v>170</v>
      </c>
      <c r="AH8" s="37" t="s">
        <v>337</v>
      </c>
    </row>
    <row r="9" spans="1:34" ht="20.100000000000001" customHeight="1" x14ac:dyDescent="0.3">
      <c r="A9" s="32" t="s">
        <v>474</v>
      </c>
      <c r="B9" s="33" t="s">
        <v>588</v>
      </c>
      <c r="C9" s="33" t="s">
        <v>589</v>
      </c>
      <c r="D9" s="33" t="s">
        <v>497</v>
      </c>
      <c r="E9" s="33" t="s">
        <v>215</v>
      </c>
      <c r="F9" s="33" t="s">
        <v>375</v>
      </c>
      <c r="G9" s="33" t="s">
        <v>204</v>
      </c>
      <c r="H9" s="33" t="s">
        <v>566</v>
      </c>
      <c r="I9" s="33" t="s">
        <v>590</v>
      </c>
      <c r="J9" s="33" t="s">
        <v>433</v>
      </c>
      <c r="K9" s="33" t="s">
        <v>591</v>
      </c>
      <c r="L9" s="33" t="s">
        <v>592</v>
      </c>
      <c r="M9" s="33" t="s">
        <v>504</v>
      </c>
      <c r="N9" s="33" t="s">
        <v>356</v>
      </c>
      <c r="O9" s="33" t="s">
        <v>283</v>
      </c>
      <c r="P9" s="33" t="s">
        <v>197</v>
      </c>
      <c r="Q9" s="33" t="s">
        <v>593</v>
      </c>
      <c r="R9" s="33" t="s">
        <v>109</v>
      </c>
      <c r="S9" s="33" t="s">
        <v>225</v>
      </c>
      <c r="T9" s="33" t="s">
        <v>297</v>
      </c>
      <c r="U9" s="33" t="s">
        <v>91</v>
      </c>
      <c r="V9" s="33" t="s">
        <v>201</v>
      </c>
      <c r="W9" s="33" t="s">
        <v>277</v>
      </c>
      <c r="X9" s="33" t="s">
        <v>113</v>
      </c>
      <c r="Y9" s="33" t="s">
        <v>199</v>
      </c>
      <c r="Z9" s="33" t="s">
        <v>95</v>
      </c>
      <c r="AA9" s="33" t="s">
        <v>200</v>
      </c>
      <c r="AB9" s="33" t="s">
        <v>594</v>
      </c>
      <c r="AC9" s="33" t="s">
        <v>427</v>
      </c>
      <c r="AD9" s="33" t="s">
        <v>109</v>
      </c>
      <c r="AE9" s="33" t="s">
        <v>595</v>
      </c>
      <c r="AF9" s="33" t="s">
        <v>381</v>
      </c>
      <c r="AG9" s="33" t="s">
        <v>234</v>
      </c>
      <c r="AH9" s="33" t="s">
        <v>115</v>
      </c>
    </row>
    <row r="10" spans="1:34" ht="20.100000000000001" customHeight="1" x14ac:dyDescent="0.3">
      <c r="A10" s="34" t="s">
        <v>487</v>
      </c>
      <c r="B10" s="37" t="s">
        <v>177</v>
      </c>
      <c r="C10" s="37" t="s">
        <v>177</v>
      </c>
      <c r="D10" s="37" t="s">
        <v>180</v>
      </c>
      <c r="E10" s="37" t="s">
        <v>177</v>
      </c>
      <c r="F10" s="37" t="s">
        <v>337</v>
      </c>
      <c r="G10" s="37" t="s">
        <v>229</v>
      </c>
      <c r="H10" s="37" t="s">
        <v>313</v>
      </c>
      <c r="I10" s="37" t="s">
        <v>341</v>
      </c>
      <c r="J10" s="37" t="s">
        <v>181</v>
      </c>
      <c r="K10" s="37" t="s">
        <v>138</v>
      </c>
      <c r="L10" s="37" t="s">
        <v>129</v>
      </c>
      <c r="M10" s="37" t="s">
        <v>175</v>
      </c>
      <c r="N10" s="37" t="s">
        <v>139</v>
      </c>
      <c r="O10" s="37" t="s">
        <v>440</v>
      </c>
      <c r="P10" s="37" t="s">
        <v>143</v>
      </c>
      <c r="Q10" s="37" t="s">
        <v>596</v>
      </c>
      <c r="R10" s="37" t="s">
        <v>210</v>
      </c>
      <c r="S10" s="37" t="s">
        <v>145</v>
      </c>
      <c r="T10" s="37" t="s">
        <v>132</v>
      </c>
      <c r="U10" s="37">
        <v>0.45</v>
      </c>
      <c r="V10" s="37" t="s">
        <v>131</v>
      </c>
      <c r="W10" s="37">
        <v>0.62</v>
      </c>
      <c r="X10" s="37" t="s">
        <v>140</v>
      </c>
      <c r="Y10" s="37" t="s">
        <v>139</v>
      </c>
      <c r="Z10" s="37" t="s">
        <v>170</v>
      </c>
      <c r="AA10" s="37" t="s">
        <v>210</v>
      </c>
      <c r="AB10" s="37" t="s">
        <v>342</v>
      </c>
      <c r="AC10" s="37" t="s">
        <v>180</v>
      </c>
      <c r="AD10" s="37" t="s">
        <v>313</v>
      </c>
      <c r="AE10" s="37" t="s">
        <v>346</v>
      </c>
      <c r="AF10" s="37" t="s">
        <v>208</v>
      </c>
      <c r="AG10" s="37" t="s">
        <v>338</v>
      </c>
      <c r="AH10" s="37" t="s">
        <v>178</v>
      </c>
    </row>
    <row r="11" spans="1:34" ht="20.100000000000001" customHeight="1" x14ac:dyDescent="0.3">
      <c r="A11" s="32" t="s">
        <v>506</v>
      </c>
      <c r="B11" s="33" t="s">
        <v>414</v>
      </c>
      <c r="C11" s="33" t="s">
        <v>79</v>
      </c>
      <c r="D11" s="33" t="s">
        <v>247</v>
      </c>
      <c r="E11" s="33" t="s">
        <v>163</v>
      </c>
      <c r="F11" s="33" t="s">
        <v>295</v>
      </c>
      <c r="G11" s="33" t="s">
        <v>80</v>
      </c>
      <c r="H11" s="33" t="s">
        <v>298</v>
      </c>
      <c r="I11" s="33" t="s">
        <v>303</v>
      </c>
      <c r="J11" s="33" t="s">
        <v>247</v>
      </c>
      <c r="K11" s="33" t="s">
        <v>245</v>
      </c>
      <c r="L11" s="33" t="s">
        <v>194</v>
      </c>
      <c r="M11" s="33" t="s">
        <v>201</v>
      </c>
      <c r="N11" s="33" t="s">
        <v>249</v>
      </c>
      <c r="O11" s="33" t="s">
        <v>118</v>
      </c>
      <c r="P11" s="33" t="s">
        <v>277</v>
      </c>
      <c r="Q11" s="33" t="s">
        <v>118</v>
      </c>
      <c r="R11" s="33" t="s">
        <v>122</v>
      </c>
      <c r="S11" s="33" t="s">
        <v>160</v>
      </c>
      <c r="T11" s="33" t="s">
        <v>219</v>
      </c>
      <c r="U11" s="33" t="s">
        <v>109</v>
      </c>
      <c r="V11" s="33" t="s">
        <v>202</v>
      </c>
      <c r="W11" s="33" t="s">
        <v>95</v>
      </c>
      <c r="X11" s="33" t="s">
        <v>108</v>
      </c>
      <c r="Y11" s="33" t="s">
        <v>221</v>
      </c>
      <c r="Z11" s="33" t="s">
        <v>160</v>
      </c>
      <c r="AA11" s="33" t="s">
        <v>266</v>
      </c>
      <c r="AB11" s="33" t="s">
        <v>232</v>
      </c>
      <c r="AC11" s="33" t="s">
        <v>298</v>
      </c>
      <c r="AD11" s="33" t="s">
        <v>116</v>
      </c>
      <c r="AE11" s="33" t="s">
        <v>233</v>
      </c>
      <c r="AF11" s="33" t="s">
        <v>185</v>
      </c>
      <c r="AG11" s="33" t="s">
        <v>118</v>
      </c>
      <c r="AH11" s="33" t="s">
        <v>116</v>
      </c>
    </row>
    <row r="12" spans="1:34" ht="20.100000000000001" customHeight="1" x14ac:dyDescent="0.3">
      <c r="A12" s="34" t="s">
        <v>510</v>
      </c>
      <c r="B12" s="37">
        <v>0.06</v>
      </c>
      <c r="C12" s="37" t="s">
        <v>134</v>
      </c>
      <c r="D12" s="37" t="s">
        <v>211</v>
      </c>
      <c r="E12" s="37" t="s">
        <v>179</v>
      </c>
      <c r="F12" s="37" t="s">
        <v>209</v>
      </c>
      <c r="G12" s="37" t="s">
        <v>148</v>
      </c>
      <c r="H12" s="37" t="s">
        <v>142</v>
      </c>
      <c r="I12" s="37" t="s">
        <v>208</v>
      </c>
      <c r="J12" s="37" t="s">
        <v>211</v>
      </c>
      <c r="K12" s="37" t="s">
        <v>134</v>
      </c>
      <c r="L12" s="37" t="s">
        <v>134</v>
      </c>
      <c r="M12" s="37" t="s">
        <v>179</v>
      </c>
      <c r="N12" s="37" t="s">
        <v>208</v>
      </c>
      <c r="O12" s="37" t="s">
        <v>143</v>
      </c>
      <c r="P12" s="37" t="s">
        <v>179</v>
      </c>
      <c r="Q12" s="37" t="s">
        <v>143</v>
      </c>
      <c r="R12" s="37" t="s">
        <v>131</v>
      </c>
      <c r="S12" s="37" t="s">
        <v>143</v>
      </c>
      <c r="T12" s="37" t="s">
        <v>130</v>
      </c>
      <c r="U12" s="37" t="s">
        <v>172</v>
      </c>
      <c r="V12" s="37" t="s">
        <v>313</v>
      </c>
      <c r="W12" s="37" t="s">
        <v>137</v>
      </c>
      <c r="X12" s="37" t="s">
        <v>143</v>
      </c>
      <c r="Y12" s="37" t="s">
        <v>209</v>
      </c>
      <c r="Z12" s="37" t="s">
        <v>148</v>
      </c>
      <c r="AA12" s="37" t="s">
        <v>134</v>
      </c>
      <c r="AB12" s="37" t="s">
        <v>140</v>
      </c>
      <c r="AC12" s="37" t="s">
        <v>142</v>
      </c>
      <c r="AD12" s="37" t="s">
        <v>143</v>
      </c>
      <c r="AE12" s="37" t="s">
        <v>209</v>
      </c>
      <c r="AF12" s="37" t="s">
        <v>208</v>
      </c>
      <c r="AG12" s="37" t="s">
        <v>140</v>
      </c>
      <c r="AH12" s="37" t="s">
        <v>135</v>
      </c>
    </row>
    <row r="13" spans="1:34" ht="20.100000000000001" customHeight="1" x14ac:dyDescent="0.3">
      <c r="A13" s="32" t="s">
        <v>511</v>
      </c>
      <c r="B13" s="33" t="s">
        <v>563</v>
      </c>
      <c r="C13" s="33" t="s">
        <v>114</v>
      </c>
      <c r="D13" s="33" t="s">
        <v>307</v>
      </c>
      <c r="E13" s="33" t="s">
        <v>115</v>
      </c>
      <c r="F13" s="33" t="s">
        <v>245</v>
      </c>
      <c r="G13" s="33" t="s">
        <v>298</v>
      </c>
      <c r="H13" s="33" t="s">
        <v>281</v>
      </c>
      <c r="I13" s="33" t="s">
        <v>55</v>
      </c>
      <c r="J13" s="33" t="s">
        <v>223</v>
      </c>
      <c r="K13" s="33" t="s">
        <v>43</v>
      </c>
      <c r="L13" s="33" t="s">
        <v>203</v>
      </c>
      <c r="M13" s="33" t="s">
        <v>202</v>
      </c>
      <c r="N13" s="33" t="s">
        <v>193</v>
      </c>
      <c r="O13" s="33" t="s">
        <v>163</v>
      </c>
      <c r="P13" s="33" t="s">
        <v>116</v>
      </c>
      <c r="Q13" s="33" t="s">
        <v>240</v>
      </c>
      <c r="R13" s="33" t="s">
        <v>118</v>
      </c>
      <c r="S13" s="33" t="s">
        <v>290</v>
      </c>
      <c r="T13" s="33" t="s">
        <v>43</v>
      </c>
      <c r="U13" s="33" t="s">
        <v>111</v>
      </c>
      <c r="V13" s="33" t="s">
        <v>201</v>
      </c>
      <c r="W13" s="33" t="s">
        <v>116</v>
      </c>
      <c r="X13" s="33" t="s">
        <v>108</v>
      </c>
      <c r="Y13" s="33" t="s">
        <v>197</v>
      </c>
      <c r="Z13" s="33" t="s">
        <v>197</v>
      </c>
      <c r="AA13" s="33" t="s">
        <v>168</v>
      </c>
      <c r="AB13" s="33" t="s">
        <v>44</v>
      </c>
      <c r="AC13" s="33" t="s">
        <v>307</v>
      </c>
      <c r="AD13" s="33" t="s">
        <v>116</v>
      </c>
      <c r="AE13" s="33" t="s">
        <v>514</v>
      </c>
      <c r="AF13" s="33" t="s">
        <v>202</v>
      </c>
      <c r="AG13" s="33" t="s">
        <v>109</v>
      </c>
      <c r="AH13" s="33" t="s">
        <v>116</v>
      </c>
    </row>
    <row r="14" spans="1:34" ht="20.100000000000001" customHeight="1" x14ac:dyDescent="0.3">
      <c r="A14" s="34" t="s">
        <v>516</v>
      </c>
      <c r="B14" s="37">
        <v>7.0000000000000007E-2</v>
      </c>
      <c r="C14" s="37" t="s">
        <v>208</v>
      </c>
      <c r="D14" s="37" t="s">
        <v>179</v>
      </c>
      <c r="E14" s="37" t="s">
        <v>210</v>
      </c>
      <c r="F14" s="37" t="s">
        <v>148</v>
      </c>
      <c r="G14" s="37" t="s">
        <v>209</v>
      </c>
      <c r="H14" s="37" t="s">
        <v>208</v>
      </c>
      <c r="I14" s="37" t="s">
        <v>209</v>
      </c>
      <c r="J14" s="37" t="s">
        <v>179</v>
      </c>
      <c r="K14" s="37" t="s">
        <v>209</v>
      </c>
      <c r="L14" s="37" t="s">
        <v>209</v>
      </c>
      <c r="M14" s="37" t="s">
        <v>148</v>
      </c>
      <c r="N14" s="37" t="s">
        <v>148</v>
      </c>
      <c r="O14" s="37" t="s">
        <v>140</v>
      </c>
      <c r="P14" s="37" t="s">
        <v>135</v>
      </c>
      <c r="Q14" s="37" t="s">
        <v>179</v>
      </c>
      <c r="R14" s="37" t="s">
        <v>143</v>
      </c>
      <c r="S14" s="37" t="s">
        <v>130</v>
      </c>
      <c r="T14" s="37" t="s">
        <v>146</v>
      </c>
      <c r="U14" s="37" t="s">
        <v>124</v>
      </c>
      <c r="V14" s="37" t="s">
        <v>173</v>
      </c>
      <c r="W14" s="37" t="s">
        <v>135</v>
      </c>
      <c r="X14" s="37" t="s">
        <v>143</v>
      </c>
      <c r="Y14" s="37" t="s">
        <v>211</v>
      </c>
      <c r="Z14" s="37" t="s">
        <v>171</v>
      </c>
      <c r="AA14" s="37" t="s">
        <v>140</v>
      </c>
      <c r="AB14" s="37" t="s">
        <v>208</v>
      </c>
      <c r="AC14" s="37" t="s">
        <v>134</v>
      </c>
      <c r="AD14" s="37" t="s">
        <v>143</v>
      </c>
      <c r="AE14" s="37" t="s">
        <v>207</v>
      </c>
      <c r="AF14" s="37" t="s">
        <v>210</v>
      </c>
      <c r="AG14" s="37" t="s">
        <v>179</v>
      </c>
      <c r="AH14" s="37" t="s">
        <v>135</v>
      </c>
    </row>
    <row r="15" spans="1:34" ht="20.100000000000001" customHeight="1" x14ac:dyDescent="0.3">
      <c r="A15" s="32" t="s">
        <v>869</v>
      </c>
      <c r="B15" s="33" t="s">
        <v>120</v>
      </c>
      <c r="C15" s="33" t="s">
        <v>307</v>
      </c>
      <c r="D15" s="33" t="s">
        <v>80</v>
      </c>
      <c r="E15" s="33" t="s">
        <v>108</v>
      </c>
      <c r="F15" s="33" t="s">
        <v>112</v>
      </c>
      <c r="G15" s="33" t="s">
        <v>91</v>
      </c>
      <c r="H15" s="33" t="s">
        <v>304</v>
      </c>
      <c r="I15" s="33" t="s">
        <v>166</v>
      </c>
      <c r="J15" s="33" t="s">
        <v>196</v>
      </c>
      <c r="K15" s="33" t="s">
        <v>245</v>
      </c>
      <c r="L15" s="33" t="s">
        <v>239</v>
      </c>
      <c r="M15" s="33" t="s">
        <v>107</v>
      </c>
      <c r="N15" s="33" t="s">
        <v>201</v>
      </c>
      <c r="O15" s="33" t="s">
        <v>163</v>
      </c>
      <c r="P15" s="33" t="s">
        <v>112</v>
      </c>
      <c r="Q15" s="33" t="s">
        <v>115</v>
      </c>
      <c r="R15" s="33" t="s">
        <v>196</v>
      </c>
      <c r="S15" s="33" t="s">
        <v>91</v>
      </c>
      <c r="T15" s="33" t="s">
        <v>214</v>
      </c>
      <c r="U15" s="33" t="s">
        <v>108</v>
      </c>
      <c r="V15" s="33" t="s">
        <v>108</v>
      </c>
      <c r="W15" s="33" t="s">
        <v>116</v>
      </c>
      <c r="X15" s="33" t="s">
        <v>115</v>
      </c>
      <c r="Y15" s="33" t="s">
        <v>221</v>
      </c>
      <c r="Z15" s="33" t="s">
        <v>108</v>
      </c>
      <c r="AA15" s="33" t="s">
        <v>277</v>
      </c>
      <c r="AB15" s="33" t="s">
        <v>168</v>
      </c>
      <c r="AC15" s="33" t="s">
        <v>81</v>
      </c>
      <c r="AD15" s="33" t="s">
        <v>160</v>
      </c>
      <c r="AE15" s="33" t="s">
        <v>121</v>
      </c>
      <c r="AF15" s="33" t="s">
        <v>110</v>
      </c>
      <c r="AG15" s="33" t="s">
        <v>95</v>
      </c>
      <c r="AH15" s="33" t="s">
        <v>116</v>
      </c>
    </row>
    <row r="16" spans="1:34" ht="20.100000000000001" customHeight="1" x14ac:dyDescent="0.3">
      <c r="A16" s="34" t="s">
        <v>870</v>
      </c>
      <c r="B16" s="37" t="s">
        <v>179</v>
      </c>
      <c r="C16" s="37" t="s">
        <v>179</v>
      </c>
      <c r="D16" s="37" t="s">
        <v>179</v>
      </c>
      <c r="E16" s="37" t="s">
        <v>135</v>
      </c>
      <c r="F16" s="37" t="s">
        <v>210</v>
      </c>
      <c r="G16" s="37" t="s">
        <v>140</v>
      </c>
      <c r="H16" s="37" t="s">
        <v>207</v>
      </c>
      <c r="I16" s="37" t="s">
        <v>179</v>
      </c>
      <c r="J16" s="37" t="s">
        <v>210</v>
      </c>
      <c r="K16" s="37" t="s">
        <v>134</v>
      </c>
      <c r="L16" s="37" t="s">
        <v>211</v>
      </c>
      <c r="M16" s="37" t="s">
        <v>209</v>
      </c>
      <c r="N16" s="37" t="s">
        <v>210</v>
      </c>
      <c r="O16" s="37" t="s">
        <v>140</v>
      </c>
      <c r="P16" s="37" t="s">
        <v>140</v>
      </c>
      <c r="Q16" s="37" t="s">
        <v>143</v>
      </c>
      <c r="R16" s="37" t="s">
        <v>211</v>
      </c>
      <c r="S16" s="37" t="s">
        <v>134</v>
      </c>
      <c r="T16" s="37" t="s">
        <v>134</v>
      </c>
      <c r="U16" s="37" t="s">
        <v>210</v>
      </c>
      <c r="V16" s="37" t="s">
        <v>210</v>
      </c>
      <c r="W16" s="37" t="s">
        <v>135</v>
      </c>
      <c r="X16" s="37" t="s">
        <v>148</v>
      </c>
      <c r="Y16" s="37" t="s">
        <v>209</v>
      </c>
      <c r="Z16" s="37" t="s">
        <v>140</v>
      </c>
      <c r="AA16" s="37" t="s">
        <v>140</v>
      </c>
      <c r="AB16" s="37" t="s">
        <v>140</v>
      </c>
      <c r="AC16" s="37" t="s">
        <v>208</v>
      </c>
      <c r="AD16" s="37" t="s">
        <v>209</v>
      </c>
      <c r="AE16" s="37" t="s">
        <v>211</v>
      </c>
      <c r="AF16" s="37" t="s">
        <v>140</v>
      </c>
      <c r="AG16" s="37" t="s">
        <v>148</v>
      </c>
      <c r="AH16" s="37" t="s">
        <v>140</v>
      </c>
    </row>
    <row r="17" spans="1:34" ht="20.100000000000001" customHeight="1" x14ac:dyDescent="0.3">
      <c r="A17" s="32" t="s">
        <v>871</v>
      </c>
      <c r="B17" s="33" t="s">
        <v>290</v>
      </c>
      <c r="C17" s="33" t="s">
        <v>195</v>
      </c>
      <c r="D17" s="33" t="s">
        <v>59</v>
      </c>
      <c r="E17" s="33" t="s">
        <v>108</v>
      </c>
      <c r="F17" s="33" t="s">
        <v>287</v>
      </c>
      <c r="G17" s="33" t="s">
        <v>161</v>
      </c>
      <c r="H17" s="33" t="s">
        <v>115</v>
      </c>
      <c r="I17" s="33" t="s">
        <v>195</v>
      </c>
      <c r="J17" s="33" t="s">
        <v>197</v>
      </c>
      <c r="K17" s="33" t="s">
        <v>221</v>
      </c>
      <c r="L17" s="33" t="s">
        <v>240</v>
      </c>
      <c r="M17" s="33" t="s">
        <v>109</v>
      </c>
      <c r="N17" s="33" t="s">
        <v>108</v>
      </c>
      <c r="O17" s="33" t="s">
        <v>161</v>
      </c>
      <c r="P17" s="33" t="s">
        <v>163</v>
      </c>
      <c r="Q17" s="33" t="s">
        <v>116</v>
      </c>
      <c r="R17" s="33" t="s">
        <v>115</v>
      </c>
      <c r="S17" s="33" t="s">
        <v>118</v>
      </c>
      <c r="T17" s="33" t="s">
        <v>161</v>
      </c>
      <c r="U17" s="33" t="s">
        <v>113</v>
      </c>
      <c r="V17" s="33" t="s">
        <v>108</v>
      </c>
      <c r="W17" s="33" t="s">
        <v>197</v>
      </c>
      <c r="X17" s="33" t="s">
        <v>116</v>
      </c>
      <c r="Y17" s="33" t="s">
        <v>113</v>
      </c>
      <c r="Z17" s="33" t="s">
        <v>108</v>
      </c>
      <c r="AA17" s="33" t="s">
        <v>240</v>
      </c>
      <c r="AB17" s="33" t="s">
        <v>95</v>
      </c>
      <c r="AC17" s="33" t="s">
        <v>201</v>
      </c>
      <c r="AD17" s="33" t="s">
        <v>108</v>
      </c>
      <c r="AE17" s="33" t="s">
        <v>200</v>
      </c>
      <c r="AF17" s="33" t="s">
        <v>202</v>
      </c>
      <c r="AG17" s="33" t="s">
        <v>197</v>
      </c>
      <c r="AH17" s="33" t="s">
        <v>116</v>
      </c>
    </row>
    <row r="18" spans="1:34" ht="20.100000000000001" customHeight="1" x14ac:dyDescent="0.3">
      <c r="A18" s="34" t="s">
        <v>872</v>
      </c>
      <c r="B18" s="37" t="s">
        <v>210</v>
      </c>
      <c r="C18" s="37">
        <v>0.03</v>
      </c>
      <c r="D18" s="37" t="s">
        <v>143</v>
      </c>
      <c r="E18" s="37">
        <v>0.01</v>
      </c>
      <c r="F18" s="37" t="s">
        <v>140</v>
      </c>
      <c r="G18" s="37" t="s">
        <v>143</v>
      </c>
      <c r="H18" s="37" t="s">
        <v>143</v>
      </c>
      <c r="I18" s="37" t="s">
        <v>140</v>
      </c>
      <c r="J18" s="37" t="s">
        <v>143</v>
      </c>
      <c r="K18" s="37" t="s">
        <v>210</v>
      </c>
      <c r="L18" s="37" t="s">
        <v>210</v>
      </c>
      <c r="M18" s="37" t="s">
        <v>140</v>
      </c>
      <c r="N18" s="37" t="s">
        <v>135</v>
      </c>
      <c r="O18" s="37">
        <v>0.05</v>
      </c>
      <c r="P18" s="37" t="s">
        <v>210</v>
      </c>
      <c r="Q18" s="37" t="s">
        <v>135</v>
      </c>
      <c r="R18" s="37">
        <v>0.03</v>
      </c>
      <c r="S18" s="37">
        <v>0.02</v>
      </c>
      <c r="T18" s="37">
        <v>7.0000000000000007E-2</v>
      </c>
      <c r="U18" s="37" t="s">
        <v>209</v>
      </c>
      <c r="V18" s="37">
        <v>0.02</v>
      </c>
      <c r="W18" s="37" t="s">
        <v>136</v>
      </c>
      <c r="X18" s="37" t="s">
        <v>135</v>
      </c>
      <c r="Y18" s="37" t="s">
        <v>210</v>
      </c>
      <c r="Z18" s="37" t="s">
        <v>210</v>
      </c>
      <c r="AA18" s="37" t="s">
        <v>210</v>
      </c>
      <c r="AB18" s="37" t="s">
        <v>143</v>
      </c>
      <c r="AC18" s="37" t="s">
        <v>210</v>
      </c>
      <c r="AD18" s="37" t="s">
        <v>140</v>
      </c>
      <c r="AE18" s="37" t="s">
        <v>210</v>
      </c>
      <c r="AF18" s="37" t="s">
        <v>143</v>
      </c>
      <c r="AG18" s="37" t="s">
        <v>179</v>
      </c>
      <c r="AH18" s="37" t="s">
        <v>135</v>
      </c>
    </row>
    <row r="19" spans="1:34" x14ac:dyDescent="0.3">
      <c r="B19" s="22">
        <f>((B8)+(B10)+(B12)+(B14)+(B16)+(B18))</f>
        <v>1.0000000000000002</v>
      </c>
      <c r="C19" s="22">
        <f t="shared" ref="C19:AH19" si="0">((C8)+(C10)+(C12)+(C14)+(C16)+(C18))</f>
        <v>1</v>
      </c>
      <c r="D19" s="22">
        <f t="shared" si="0"/>
        <v>1</v>
      </c>
      <c r="E19" s="22">
        <f t="shared" si="0"/>
        <v>1</v>
      </c>
      <c r="F19" s="22">
        <f t="shared" si="0"/>
        <v>1.0000000000000002</v>
      </c>
      <c r="G19" s="22">
        <f t="shared" si="0"/>
        <v>1.0000000000000002</v>
      </c>
      <c r="H19" s="22">
        <f t="shared" si="0"/>
        <v>0.99999999999999989</v>
      </c>
      <c r="I19" s="22">
        <f t="shared" si="0"/>
        <v>1</v>
      </c>
      <c r="J19" s="22">
        <f t="shared" si="0"/>
        <v>1</v>
      </c>
      <c r="K19" s="22">
        <f t="shared" si="0"/>
        <v>0.99999999999999989</v>
      </c>
      <c r="L19" s="22">
        <f t="shared" si="0"/>
        <v>1</v>
      </c>
      <c r="M19" s="22">
        <f t="shared" si="0"/>
        <v>1.0000000000000002</v>
      </c>
      <c r="N19" s="22">
        <f t="shared" si="0"/>
        <v>1</v>
      </c>
      <c r="O19" s="22">
        <f t="shared" si="0"/>
        <v>1</v>
      </c>
      <c r="P19" s="22">
        <f t="shared" si="0"/>
        <v>1</v>
      </c>
      <c r="Q19" s="22">
        <f t="shared" si="0"/>
        <v>1</v>
      </c>
      <c r="R19" s="22">
        <f t="shared" si="0"/>
        <v>1</v>
      </c>
      <c r="S19" s="22">
        <f t="shared" si="0"/>
        <v>1</v>
      </c>
      <c r="T19" s="22">
        <f t="shared" si="0"/>
        <v>1</v>
      </c>
      <c r="U19" s="22">
        <f t="shared" si="0"/>
        <v>1</v>
      </c>
      <c r="V19" s="22">
        <f t="shared" si="0"/>
        <v>1</v>
      </c>
      <c r="W19" s="22">
        <f t="shared" si="0"/>
        <v>1</v>
      </c>
      <c r="X19" s="22">
        <f t="shared" si="0"/>
        <v>1</v>
      </c>
      <c r="Y19" s="22">
        <f t="shared" si="0"/>
        <v>1.0000000000000002</v>
      </c>
      <c r="Z19" s="22">
        <f t="shared" si="0"/>
        <v>1</v>
      </c>
      <c r="AA19" s="22">
        <f t="shared" si="0"/>
        <v>1</v>
      </c>
      <c r="AB19" s="22">
        <f t="shared" si="0"/>
        <v>1</v>
      </c>
      <c r="AC19" s="22">
        <f t="shared" si="0"/>
        <v>0.99999999999999989</v>
      </c>
      <c r="AD19" s="22">
        <f t="shared" si="0"/>
        <v>1</v>
      </c>
      <c r="AE19" s="22">
        <f t="shared" si="0"/>
        <v>1</v>
      </c>
      <c r="AF19" s="22">
        <f t="shared" si="0"/>
        <v>1</v>
      </c>
      <c r="AG19" s="22">
        <f t="shared" si="0"/>
        <v>1</v>
      </c>
      <c r="AH19" s="22">
        <f t="shared" si="0"/>
        <v>1</v>
      </c>
    </row>
  </sheetData>
  <sheetProtection algorithmName="SHA-512" hashValue="f6m+U4oi5YlqzkWqJmMc5BLTA2jSGZK3PpBP5P5wrR9nU9oGwPztPIQQYYuURKXwir02YrW10VLD1smFea/6Gg==" saltValue="Yg5wjFNOgx3n6Ir/l+BseA==" spinCount="100000" sheet="1" objects="1" scenarios="1"/>
  <mergeCells count="8">
    <mergeCell ref="A2:L2"/>
    <mergeCell ref="P3:Z3"/>
    <mergeCell ref="AE3:AH3"/>
    <mergeCell ref="AA3:AD3"/>
    <mergeCell ref="C3:D3"/>
    <mergeCell ref="E3:H3"/>
    <mergeCell ref="I3:K3"/>
    <mergeCell ref="L3:O3"/>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5:AH7 B13:AH13 C12:AH12 B15:AH17 C14:AH14 B18 D18 F18:N18 B9:AH9 B8:J8 N8:O8 P18:Q18 Q8:AH8 U18 B11:AH11 B10:T10 V10 W18:AH18 X10:AH1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H22"/>
  <sheetViews>
    <sheetView showGridLines="0" workbookViewId="0"/>
  </sheetViews>
  <sheetFormatPr defaultRowHeight="14.4" x14ac:dyDescent="0.3"/>
  <cols>
    <col min="1" max="1" width="26.88671875" customWidth="1"/>
    <col min="2" max="34" width="10.6640625" customWidth="1"/>
  </cols>
  <sheetData>
    <row r="1" spans="1:34" ht="21" x14ac:dyDescent="0.4">
      <c r="A1" s="21" t="str">
        <f>HYPERLINK("#Contents!A1","Return to Contents")</f>
        <v>Return to Contents</v>
      </c>
    </row>
    <row r="2" spans="1:34" ht="42.6" customHeight="1" x14ac:dyDescent="0.35">
      <c r="A2" s="73" t="s">
        <v>893</v>
      </c>
      <c r="B2" s="73"/>
      <c r="C2" s="73"/>
      <c r="D2" s="73"/>
      <c r="E2" s="73"/>
      <c r="F2" s="73"/>
      <c r="G2" s="73"/>
      <c r="H2" s="73"/>
      <c r="I2" s="73"/>
      <c r="J2" s="73"/>
      <c r="K2" s="73"/>
      <c r="L2" s="73"/>
      <c r="M2" s="73"/>
      <c r="N2" s="39"/>
      <c r="O2" s="39"/>
    </row>
    <row r="3" spans="1:34" ht="14.4" customHeight="1" x14ac:dyDescent="0.3">
      <c r="A3" s="1"/>
      <c r="B3" s="1"/>
      <c r="C3" s="69" t="s">
        <v>252</v>
      </c>
      <c r="D3" s="71"/>
      <c r="E3" s="69" t="s">
        <v>861</v>
      </c>
      <c r="F3" s="70"/>
      <c r="G3" s="70"/>
      <c r="H3" s="71"/>
      <c r="I3" s="72" t="s">
        <v>862</v>
      </c>
      <c r="J3" s="72"/>
      <c r="K3" s="72"/>
      <c r="L3" s="72" t="s">
        <v>887</v>
      </c>
      <c r="M3" s="72"/>
      <c r="N3" s="72" t="s">
        <v>253</v>
      </c>
      <c r="O3" s="72"/>
      <c r="P3" s="69" t="s">
        <v>888</v>
      </c>
      <c r="Q3" s="70"/>
      <c r="R3" s="70"/>
      <c r="S3" s="70"/>
      <c r="T3" s="70"/>
      <c r="U3" s="70"/>
      <c r="V3" s="70"/>
      <c r="W3" s="70"/>
      <c r="X3" s="70"/>
      <c r="Y3" s="70"/>
      <c r="Z3" s="71"/>
      <c r="AA3" s="69" t="s">
        <v>889</v>
      </c>
      <c r="AB3" s="70"/>
      <c r="AC3" s="70"/>
      <c r="AD3" s="70"/>
      <c r="AE3" s="69" t="s">
        <v>890</v>
      </c>
      <c r="AF3" s="70"/>
      <c r="AG3" s="70"/>
      <c r="AH3" s="70"/>
    </row>
    <row r="4" spans="1:34" ht="50.1" customHeight="1" x14ac:dyDescent="0.3">
      <c r="A4" s="2" t="s">
        <v>0</v>
      </c>
      <c r="B4" s="2" t="s">
        <v>1</v>
      </c>
      <c r="C4" s="2" t="s">
        <v>2</v>
      </c>
      <c r="D4" s="2" t="s">
        <v>3</v>
      </c>
      <c r="E4" s="2" t="s">
        <v>4</v>
      </c>
      <c r="F4" s="2" t="s">
        <v>5</v>
      </c>
      <c r="G4" s="2" t="s">
        <v>6</v>
      </c>
      <c r="H4" s="2" t="s">
        <v>7</v>
      </c>
      <c r="I4" s="2" t="s">
        <v>8</v>
      </c>
      <c r="J4" s="2" t="s">
        <v>9</v>
      </c>
      <c r="K4" s="2" t="s">
        <v>18</v>
      </c>
      <c r="L4" s="2" t="s">
        <v>863</v>
      </c>
      <c r="M4" s="2" t="s">
        <v>864</v>
      </c>
      <c r="N4" s="2" t="s">
        <v>865</v>
      </c>
      <c r="O4" s="2" t="s">
        <v>866</v>
      </c>
      <c r="P4" s="2" t="s">
        <v>11</v>
      </c>
      <c r="Q4" s="2" t="s">
        <v>877</v>
      </c>
      <c r="R4" s="2" t="s">
        <v>15</v>
      </c>
      <c r="S4" s="2" t="s">
        <v>14</v>
      </c>
      <c r="T4" s="2" t="s">
        <v>10</v>
      </c>
      <c r="U4" s="2" t="s">
        <v>12</v>
      </c>
      <c r="V4" s="2" t="s">
        <v>18</v>
      </c>
      <c r="W4" s="2" t="s">
        <v>867</v>
      </c>
      <c r="X4" s="2" t="s">
        <v>868</v>
      </c>
      <c r="Y4" s="2" t="s">
        <v>13</v>
      </c>
      <c r="Z4" s="2" t="s">
        <v>876</v>
      </c>
      <c r="AA4" s="2" t="s">
        <v>19</v>
      </c>
      <c r="AB4" s="2" t="s">
        <v>16</v>
      </c>
      <c r="AC4" s="2" t="s">
        <v>17</v>
      </c>
      <c r="AD4" s="2" t="s">
        <v>18</v>
      </c>
      <c r="AE4" s="2" t="s">
        <v>22</v>
      </c>
      <c r="AF4" s="2" t="s">
        <v>20</v>
      </c>
      <c r="AG4" s="2" t="s">
        <v>21</v>
      </c>
      <c r="AH4" s="2" t="s">
        <v>875</v>
      </c>
    </row>
    <row r="5" spans="1:34" ht="20.100000000000001" customHeight="1" x14ac:dyDescent="0.3">
      <c r="A5" s="6" t="s">
        <v>23</v>
      </c>
      <c r="B5" s="5" t="s">
        <v>24</v>
      </c>
      <c r="C5" s="5" t="s">
        <v>25</v>
      </c>
      <c r="D5" s="5" t="s">
        <v>26</v>
      </c>
      <c r="E5" s="5" t="s">
        <v>27</v>
      </c>
      <c r="F5" s="5" t="s">
        <v>28</v>
      </c>
      <c r="G5" s="5" t="s">
        <v>29</v>
      </c>
      <c r="H5" s="5" t="s">
        <v>30</v>
      </c>
      <c r="I5" s="5" t="s">
        <v>31</v>
      </c>
      <c r="J5" s="5" t="s">
        <v>32</v>
      </c>
      <c r="K5" s="5" t="s">
        <v>33</v>
      </c>
      <c r="L5" s="5" t="s">
        <v>34</v>
      </c>
      <c r="M5" s="5" t="s">
        <v>35</v>
      </c>
      <c r="N5" s="5" t="s">
        <v>36</v>
      </c>
      <c r="O5" s="5" t="s">
        <v>37</v>
      </c>
      <c r="P5" s="5" t="s">
        <v>39</v>
      </c>
      <c r="Q5" s="5" t="s">
        <v>46</v>
      </c>
      <c r="R5" s="5" t="s">
        <v>48</v>
      </c>
      <c r="S5" s="5" t="s">
        <v>45</v>
      </c>
      <c r="T5" s="5" t="s">
        <v>38</v>
      </c>
      <c r="U5" s="5" t="s">
        <v>40</v>
      </c>
      <c r="V5" s="5" t="s">
        <v>42</v>
      </c>
      <c r="W5" s="5" t="s">
        <v>43</v>
      </c>
      <c r="X5" s="5" t="s">
        <v>44</v>
      </c>
      <c r="Y5" s="5" t="s">
        <v>41</v>
      </c>
      <c r="Z5" s="5" t="s">
        <v>47</v>
      </c>
      <c r="AA5" s="5" t="s">
        <v>56</v>
      </c>
      <c r="AB5" s="5" t="s">
        <v>53</v>
      </c>
      <c r="AC5" s="5" t="s">
        <v>54</v>
      </c>
      <c r="AD5" s="5" t="s">
        <v>55</v>
      </c>
      <c r="AE5" s="5" t="s">
        <v>60</v>
      </c>
      <c r="AF5" s="5" t="s">
        <v>57</v>
      </c>
      <c r="AG5" s="5" t="s">
        <v>58</v>
      </c>
      <c r="AH5" s="5" t="s">
        <v>59</v>
      </c>
    </row>
    <row r="6" spans="1:34" ht="20.100000000000001" customHeight="1" x14ac:dyDescent="0.3">
      <c r="A6" s="3" t="s">
        <v>61</v>
      </c>
      <c r="B6" s="4" t="s">
        <v>62</v>
      </c>
      <c r="C6" s="4" t="s">
        <v>63</v>
      </c>
      <c r="D6" s="4" t="s">
        <v>597</v>
      </c>
      <c r="E6" s="4" t="s">
        <v>65</v>
      </c>
      <c r="F6" s="4" t="s">
        <v>314</v>
      </c>
      <c r="G6" s="4" t="s">
        <v>258</v>
      </c>
      <c r="H6" s="4" t="s">
        <v>259</v>
      </c>
      <c r="I6" s="4" t="s">
        <v>69</v>
      </c>
      <c r="J6" s="4" t="s">
        <v>270</v>
      </c>
      <c r="K6" s="4" t="s">
        <v>378</v>
      </c>
      <c r="L6" s="4" t="s">
        <v>316</v>
      </c>
      <c r="M6" s="4" t="s">
        <v>73</v>
      </c>
      <c r="N6" s="4" t="s">
        <v>74</v>
      </c>
      <c r="O6" s="4" t="s">
        <v>264</v>
      </c>
      <c r="P6" s="4" t="s">
        <v>77</v>
      </c>
      <c r="Q6" s="4" t="s">
        <v>319</v>
      </c>
      <c r="R6" s="4" t="s">
        <v>86</v>
      </c>
      <c r="S6" s="4" t="s">
        <v>83</v>
      </c>
      <c r="T6" s="4" t="s">
        <v>575</v>
      </c>
      <c r="U6" s="4" t="s">
        <v>78</v>
      </c>
      <c r="V6" s="4" t="s">
        <v>80</v>
      </c>
      <c r="W6" s="4" t="s">
        <v>81</v>
      </c>
      <c r="X6" s="4" t="s">
        <v>310</v>
      </c>
      <c r="Y6" s="4" t="s">
        <v>191</v>
      </c>
      <c r="Z6" s="4" t="s">
        <v>226</v>
      </c>
      <c r="AA6" s="4" t="s">
        <v>421</v>
      </c>
      <c r="AB6" s="4" t="s">
        <v>269</v>
      </c>
      <c r="AC6" s="4" t="s">
        <v>598</v>
      </c>
      <c r="AD6" s="4" t="s">
        <v>240</v>
      </c>
      <c r="AE6" s="4" t="s">
        <v>324</v>
      </c>
      <c r="AF6" s="4" t="s">
        <v>271</v>
      </c>
      <c r="AG6" s="4" t="s">
        <v>162</v>
      </c>
      <c r="AH6" s="4" t="s">
        <v>95</v>
      </c>
    </row>
    <row r="7" spans="1:34" ht="20.100000000000001" customHeight="1" x14ac:dyDescent="0.3">
      <c r="A7" s="6" t="s">
        <v>599</v>
      </c>
      <c r="B7" s="5" t="s">
        <v>600</v>
      </c>
      <c r="C7" s="5" t="s">
        <v>601</v>
      </c>
      <c r="D7" s="5" t="s">
        <v>565</v>
      </c>
      <c r="E7" s="5" t="s">
        <v>100</v>
      </c>
      <c r="F7" s="5" t="s">
        <v>471</v>
      </c>
      <c r="G7" s="5" t="s">
        <v>496</v>
      </c>
      <c r="H7" s="5" t="s">
        <v>217</v>
      </c>
      <c r="I7" s="5" t="s">
        <v>150</v>
      </c>
      <c r="J7" s="5" t="s">
        <v>602</v>
      </c>
      <c r="K7" s="5" t="s">
        <v>451</v>
      </c>
      <c r="L7" s="5" t="s">
        <v>545</v>
      </c>
      <c r="M7" s="5" t="s">
        <v>266</v>
      </c>
      <c r="N7" s="5" t="s">
        <v>94</v>
      </c>
      <c r="O7" s="5" t="s">
        <v>278</v>
      </c>
      <c r="P7" s="5" t="s">
        <v>221</v>
      </c>
      <c r="Q7" s="5" t="s">
        <v>603</v>
      </c>
      <c r="R7" s="5" t="s">
        <v>112</v>
      </c>
      <c r="S7" s="5" t="s">
        <v>569</v>
      </c>
      <c r="T7" s="5" t="s">
        <v>100</v>
      </c>
      <c r="U7" s="5" t="s">
        <v>91</v>
      </c>
      <c r="V7" s="5" t="s">
        <v>95</v>
      </c>
      <c r="W7" s="5" t="s">
        <v>238</v>
      </c>
      <c r="X7" s="5" t="s">
        <v>113</v>
      </c>
      <c r="Y7" s="5" t="s">
        <v>195</v>
      </c>
      <c r="Z7" s="5" t="s">
        <v>95</v>
      </c>
      <c r="AA7" s="5" t="s">
        <v>81</v>
      </c>
      <c r="AB7" s="5" t="s">
        <v>606</v>
      </c>
      <c r="AC7" s="5" t="s">
        <v>482</v>
      </c>
      <c r="AD7" s="5" t="s">
        <v>197</v>
      </c>
      <c r="AE7" s="5" t="s">
        <v>119</v>
      </c>
      <c r="AF7" s="5" t="s">
        <v>286</v>
      </c>
      <c r="AG7" s="5" t="s">
        <v>157</v>
      </c>
      <c r="AH7" s="5" t="s">
        <v>113</v>
      </c>
    </row>
    <row r="8" spans="1:34" ht="20.100000000000001" customHeight="1" x14ac:dyDescent="0.3">
      <c r="A8" s="3" t="s">
        <v>607</v>
      </c>
      <c r="B8" s="23" t="s">
        <v>288</v>
      </c>
      <c r="C8" s="23" t="s">
        <v>288</v>
      </c>
      <c r="D8" s="23" t="s">
        <v>313</v>
      </c>
      <c r="E8" s="23" t="s">
        <v>138</v>
      </c>
      <c r="F8" s="23" t="s">
        <v>312</v>
      </c>
      <c r="G8" s="23" t="s">
        <v>313</v>
      </c>
      <c r="H8" s="23" t="s">
        <v>131</v>
      </c>
      <c r="I8" s="23" t="s">
        <v>229</v>
      </c>
      <c r="J8" s="23" t="s">
        <v>243</v>
      </c>
      <c r="K8" s="23" t="s">
        <v>137</v>
      </c>
      <c r="L8" s="23" t="s">
        <v>243</v>
      </c>
      <c r="M8" s="23" t="s">
        <v>288</v>
      </c>
      <c r="N8" s="23" t="s">
        <v>126</v>
      </c>
      <c r="O8" s="23" t="s">
        <v>345</v>
      </c>
      <c r="P8" s="23" t="s">
        <v>143</v>
      </c>
      <c r="Q8" s="23" t="s">
        <v>343</v>
      </c>
      <c r="R8" s="23" t="s">
        <v>148</v>
      </c>
      <c r="S8" s="23" t="s">
        <v>229</v>
      </c>
      <c r="T8" s="23" t="s">
        <v>288</v>
      </c>
      <c r="U8" s="23" t="s">
        <v>345</v>
      </c>
      <c r="V8" s="23" t="s">
        <v>228</v>
      </c>
      <c r="W8" s="23" t="s">
        <v>178</v>
      </c>
      <c r="X8" s="23" t="s">
        <v>140</v>
      </c>
      <c r="Y8" s="23" t="s">
        <v>124</v>
      </c>
      <c r="Z8" s="23" t="s">
        <v>124</v>
      </c>
      <c r="AA8" s="23" t="s">
        <v>179</v>
      </c>
      <c r="AB8" s="23" t="s">
        <v>440</v>
      </c>
      <c r="AC8" s="23" t="s">
        <v>129</v>
      </c>
      <c r="AD8" s="23" t="s">
        <v>126</v>
      </c>
      <c r="AE8" s="23" t="s">
        <v>345</v>
      </c>
      <c r="AF8" s="23" t="s">
        <v>209</v>
      </c>
      <c r="AG8" s="23" t="s">
        <v>305</v>
      </c>
      <c r="AH8" s="23" t="s">
        <v>312</v>
      </c>
    </row>
    <row r="9" spans="1:34" ht="20.100000000000001" customHeight="1" x14ac:dyDescent="0.3">
      <c r="A9" s="6" t="s">
        <v>609</v>
      </c>
      <c r="B9" s="5" t="s">
        <v>610</v>
      </c>
      <c r="C9" s="5" t="s">
        <v>477</v>
      </c>
      <c r="D9" s="5" t="s">
        <v>544</v>
      </c>
      <c r="E9" s="5" t="s">
        <v>44</v>
      </c>
      <c r="F9" s="5" t="s">
        <v>331</v>
      </c>
      <c r="G9" s="5" t="s">
        <v>190</v>
      </c>
      <c r="H9" s="5" t="s">
        <v>522</v>
      </c>
      <c r="I9" s="5" t="s">
        <v>602</v>
      </c>
      <c r="J9" s="5" t="s">
        <v>328</v>
      </c>
      <c r="K9" s="5" t="s">
        <v>224</v>
      </c>
      <c r="L9" s="5" t="s">
        <v>330</v>
      </c>
      <c r="M9" s="5" t="s">
        <v>188</v>
      </c>
      <c r="N9" s="5" t="s">
        <v>283</v>
      </c>
      <c r="O9" s="5" t="s">
        <v>235</v>
      </c>
      <c r="P9" s="5" t="s">
        <v>250</v>
      </c>
      <c r="Q9" s="5" t="s">
        <v>611</v>
      </c>
      <c r="R9" s="5" t="s">
        <v>266</v>
      </c>
      <c r="S9" s="5" t="s">
        <v>155</v>
      </c>
      <c r="T9" s="5" t="s">
        <v>300</v>
      </c>
      <c r="U9" s="5" t="s">
        <v>238</v>
      </c>
      <c r="V9" s="5" t="s">
        <v>198</v>
      </c>
      <c r="W9" s="5" t="s">
        <v>238</v>
      </c>
      <c r="X9" s="5" t="s">
        <v>107</v>
      </c>
      <c r="Y9" s="5" t="s">
        <v>247</v>
      </c>
      <c r="Z9" s="5" t="s">
        <v>95</v>
      </c>
      <c r="AA9" s="5" t="s">
        <v>564</v>
      </c>
      <c r="AB9" s="5" t="s">
        <v>350</v>
      </c>
      <c r="AC9" s="5" t="s">
        <v>554</v>
      </c>
      <c r="AD9" s="5" t="s">
        <v>118</v>
      </c>
      <c r="AE9" s="5" t="s">
        <v>614</v>
      </c>
      <c r="AF9" s="5" t="s">
        <v>613</v>
      </c>
      <c r="AG9" s="5" t="s">
        <v>290</v>
      </c>
      <c r="AH9" s="5" t="s">
        <v>160</v>
      </c>
    </row>
    <row r="10" spans="1:34" ht="20.100000000000001" customHeight="1" x14ac:dyDescent="0.3">
      <c r="A10" s="3" t="s">
        <v>615</v>
      </c>
      <c r="B10" s="23" t="s">
        <v>288</v>
      </c>
      <c r="C10" s="23" t="s">
        <v>132</v>
      </c>
      <c r="D10" s="23" t="s">
        <v>126</v>
      </c>
      <c r="E10" s="23" t="s">
        <v>123</v>
      </c>
      <c r="F10" s="23" t="s">
        <v>138</v>
      </c>
      <c r="G10" s="23" t="s">
        <v>138</v>
      </c>
      <c r="H10" s="23" t="s">
        <v>229</v>
      </c>
      <c r="I10" s="23" t="s">
        <v>313</v>
      </c>
      <c r="J10" s="23" t="s">
        <v>138</v>
      </c>
      <c r="K10" s="23">
        <v>0.32</v>
      </c>
      <c r="L10" s="23" t="s">
        <v>288</v>
      </c>
      <c r="M10" s="23" t="s">
        <v>312</v>
      </c>
      <c r="N10" s="23" t="s">
        <v>288</v>
      </c>
      <c r="O10" s="23" t="s">
        <v>173</v>
      </c>
      <c r="P10" s="23" t="s">
        <v>141</v>
      </c>
      <c r="Q10" s="23" t="s">
        <v>124</v>
      </c>
      <c r="R10" s="23" t="s">
        <v>123</v>
      </c>
      <c r="S10" s="23">
        <v>0.48</v>
      </c>
      <c r="T10" s="23" t="s">
        <v>341</v>
      </c>
      <c r="U10" s="23" t="s">
        <v>229</v>
      </c>
      <c r="V10" s="23" t="s">
        <v>175</v>
      </c>
      <c r="W10" s="23" t="s">
        <v>341</v>
      </c>
      <c r="X10" s="23" t="s">
        <v>173</v>
      </c>
      <c r="Y10" s="23">
        <v>0.46</v>
      </c>
      <c r="Z10" s="23" t="s">
        <v>124</v>
      </c>
      <c r="AA10" s="23" t="s">
        <v>131</v>
      </c>
      <c r="AB10" s="23" t="s">
        <v>312</v>
      </c>
      <c r="AC10" s="23" t="s">
        <v>125</v>
      </c>
      <c r="AD10" s="23" t="s">
        <v>228</v>
      </c>
      <c r="AE10" s="23" t="s">
        <v>229</v>
      </c>
      <c r="AF10" s="23" t="s">
        <v>128</v>
      </c>
      <c r="AG10" s="23" t="s">
        <v>123</v>
      </c>
      <c r="AH10" s="23" t="s">
        <v>171</v>
      </c>
    </row>
    <row r="11" spans="1:34" ht="20.100000000000001" customHeight="1" x14ac:dyDescent="0.3">
      <c r="A11" s="6" t="s">
        <v>616</v>
      </c>
      <c r="B11" s="5" t="s">
        <v>617</v>
      </c>
      <c r="C11" s="5" t="s">
        <v>317</v>
      </c>
      <c r="D11" s="5" t="s">
        <v>534</v>
      </c>
      <c r="E11" s="5" t="s">
        <v>282</v>
      </c>
      <c r="F11" s="5" t="s">
        <v>224</v>
      </c>
      <c r="G11" s="5" t="s">
        <v>591</v>
      </c>
      <c r="H11" s="5" t="s">
        <v>276</v>
      </c>
      <c r="I11" s="5" t="s">
        <v>187</v>
      </c>
      <c r="J11" s="5" t="s">
        <v>502</v>
      </c>
      <c r="K11" s="5" t="s">
        <v>155</v>
      </c>
      <c r="L11" s="5" t="s">
        <v>496</v>
      </c>
      <c r="M11" s="5" t="s">
        <v>281</v>
      </c>
      <c r="N11" s="5" t="s">
        <v>169</v>
      </c>
      <c r="O11" s="5" t="s">
        <v>199</v>
      </c>
      <c r="P11" s="5" t="s">
        <v>544</v>
      </c>
      <c r="Q11" s="5" t="s">
        <v>109</v>
      </c>
      <c r="R11" s="5" t="s">
        <v>306</v>
      </c>
      <c r="S11" s="5" t="s">
        <v>198</v>
      </c>
      <c r="T11" s="5" t="s">
        <v>198</v>
      </c>
      <c r="U11" s="5" t="s">
        <v>113</v>
      </c>
      <c r="V11" s="5" t="s">
        <v>113</v>
      </c>
      <c r="W11" s="5" t="s">
        <v>116</v>
      </c>
      <c r="X11" s="5" t="s">
        <v>193</v>
      </c>
      <c r="Y11" s="5" t="s">
        <v>214</v>
      </c>
      <c r="Z11" s="5" t="s">
        <v>163</v>
      </c>
      <c r="AA11" s="5" t="s">
        <v>618</v>
      </c>
      <c r="AB11" s="5" t="s">
        <v>214</v>
      </c>
      <c r="AC11" s="5" t="s">
        <v>250</v>
      </c>
      <c r="AD11" s="5" t="s">
        <v>113</v>
      </c>
      <c r="AE11" s="5" t="s">
        <v>215</v>
      </c>
      <c r="AF11" s="5" t="s">
        <v>619</v>
      </c>
      <c r="AG11" s="5" t="s">
        <v>161</v>
      </c>
      <c r="AH11" s="5" t="s">
        <v>116</v>
      </c>
    </row>
    <row r="12" spans="1:34" ht="20.100000000000001" customHeight="1" x14ac:dyDescent="0.3">
      <c r="A12" s="3" t="s">
        <v>620</v>
      </c>
      <c r="B12" s="23" t="s">
        <v>173</v>
      </c>
      <c r="C12" s="23" t="s">
        <v>131</v>
      </c>
      <c r="D12" s="23" t="s">
        <v>146</v>
      </c>
      <c r="E12" s="23" t="s">
        <v>132</v>
      </c>
      <c r="F12" s="23" t="s">
        <v>173</v>
      </c>
      <c r="G12" s="23" t="s">
        <v>171</v>
      </c>
      <c r="H12" s="23" t="s">
        <v>173</v>
      </c>
      <c r="I12" s="23" t="s">
        <v>228</v>
      </c>
      <c r="J12" s="23" t="s">
        <v>173</v>
      </c>
      <c r="K12" s="23" t="s">
        <v>124</v>
      </c>
      <c r="L12" s="23" t="s">
        <v>128</v>
      </c>
      <c r="M12" s="23" t="s">
        <v>136</v>
      </c>
      <c r="N12" s="23" t="s">
        <v>243</v>
      </c>
      <c r="O12" s="23" t="s">
        <v>130</v>
      </c>
      <c r="P12" s="23" t="s">
        <v>337</v>
      </c>
      <c r="Q12" s="23" t="s">
        <v>143</v>
      </c>
      <c r="R12" s="23" t="s">
        <v>138</v>
      </c>
      <c r="S12" s="23" t="s">
        <v>208</v>
      </c>
      <c r="T12" s="23" t="s">
        <v>207</v>
      </c>
      <c r="U12" s="23" t="s">
        <v>148</v>
      </c>
      <c r="V12" s="23" t="s">
        <v>209</v>
      </c>
      <c r="W12" s="23" t="s">
        <v>135</v>
      </c>
      <c r="X12" s="23" t="s">
        <v>229</v>
      </c>
      <c r="Y12" s="23" t="s">
        <v>171</v>
      </c>
      <c r="Z12" s="23" t="s">
        <v>123</v>
      </c>
      <c r="AA12" s="23" t="s">
        <v>181</v>
      </c>
      <c r="AB12" s="23" t="s">
        <v>210</v>
      </c>
      <c r="AC12" s="23" t="s">
        <v>146</v>
      </c>
      <c r="AD12" s="23" t="s">
        <v>172</v>
      </c>
      <c r="AE12" s="23" t="s">
        <v>209</v>
      </c>
      <c r="AF12" s="23" t="s">
        <v>177</v>
      </c>
      <c r="AG12" s="23" t="s">
        <v>208</v>
      </c>
      <c r="AH12" s="23" t="s">
        <v>140</v>
      </c>
    </row>
    <row r="13" spans="1:34" ht="20.100000000000001" customHeight="1" x14ac:dyDescent="0.3">
      <c r="A13" s="6" t="s">
        <v>621</v>
      </c>
      <c r="B13" s="5" t="s">
        <v>376</v>
      </c>
      <c r="C13" s="5" t="s">
        <v>213</v>
      </c>
      <c r="D13" s="5" t="s">
        <v>169</v>
      </c>
      <c r="E13" s="5" t="s">
        <v>109</v>
      </c>
      <c r="F13" s="5" t="s">
        <v>235</v>
      </c>
      <c r="G13" s="5" t="s">
        <v>361</v>
      </c>
      <c r="H13" s="5" t="s">
        <v>80</v>
      </c>
      <c r="I13" s="5" t="s">
        <v>286</v>
      </c>
      <c r="J13" s="5" t="s">
        <v>451</v>
      </c>
      <c r="K13" s="5" t="s">
        <v>298</v>
      </c>
      <c r="L13" s="5" t="s">
        <v>218</v>
      </c>
      <c r="M13" s="5" t="s">
        <v>166</v>
      </c>
      <c r="N13" s="5" t="s">
        <v>245</v>
      </c>
      <c r="O13" s="5" t="s">
        <v>277</v>
      </c>
      <c r="P13" s="5" t="s">
        <v>363</v>
      </c>
      <c r="Q13" s="5" t="s">
        <v>113</v>
      </c>
      <c r="R13" s="5" t="s">
        <v>239</v>
      </c>
      <c r="S13" s="5" t="s">
        <v>113</v>
      </c>
      <c r="T13" s="5" t="s">
        <v>118</v>
      </c>
      <c r="U13" s="5" t="s">
        <v>116</v>
      </c>
      <c r="V13" s="5" t="s">
        <v>221</v>
      </c>
      <c r="W13" s="5" t="s">
        <v>116</v>
      </c>
      <c r="X13" s="5" t="s">
        <v>198</v>
      </c>
      <c r="Y13" s="5" t="s">
        <v>109</v>
      </c>
      <c r="Z13" s="5" t="s">
        <v>197</v>
      </c>
      <c r="AA13" s="5" t="s">
        <v>427</v>
      </c>
      <c r="AB13" s="5" t="s">
        <v>111</v>
      </c>
      <c r="AC13" s="5" t="s">
        <v>240</v>
      </c>
      <c r="AD13" s="5" t="s">
        <v>109</v>
      </c>
      <c r="AE13" s="5" t="s">
        <v>311</v>
      </c>
      <c r="AF13" s="5" t="s">
        <v>102</v>
      </c>
      <c r="AG13" s="5" t="s">
        <v>118</v>
      </c>
      <c r="AH13" s="5" t="s">
        <v>118</v>
      </c>
    </row>
    <row r="14" spans="1:34" ht="20.100000000000001" customHeight="1" x14ac:dyDescent="0.3">
      <c r="A14" s="3" t="s">
        <v>622</v>
      </c>
      <c r="B14" s="23" t="s">
        <v>207</v>
      </c>
      <c r="C14" s="23" t="s">
        <v>209</v>
      </c>
      <c r="D14" s="23" t="s">
        <v>136</v>
      </c>
      <c r="E14" s="23" t="s">
        <v>140</v>
      </c>
      <c r="F14" s="23" t="s">
        <v>209</v>
      </c>
      <c r="G14" s="23" t="s">
        <v>130</v>
      </c>
      <c r="H14" s="23" t="s">
        <v>207</v>
      </c>
      <c r="I14" s="23" t="s">
        <v>208</v>
      </c>
      <c r="J14" s="23" t="s">
        <v>147</v>
      </c>
      <c r="K14" s="23" t="s">
        <v>142</v>
      </c>
      <c r="L14" s="23" t="s">
        <v>142</v>
      </c>
      <c r="M14" s="23" t="s">
        <v>147</v>
      </c>
      <c r="N14" s="23" t="s">
        <v>208</v>
      </c>
      <c r="O14" s="23" t="s">
        <v>208</v>
      </c>
      <c r="P14" s="23" t="s">
        <v>131</v>
      </c>
      <c r="Q14" s="23" t="s">
        <v>135</v>
      </c>
      <c r="R14" s="23" t="s">
        <v>128</v>
      </c>
      <c r="S14" s="23" t="s">
        <v>143</v>
      </c>
      <c r="T14" s="23" t="s">
        <v>210</v>
      </c>
      <c r="U14" s="23" t="s">
        <v>135</v>
      </c>
      <c r="V14" s="23" t="s">
        <v>141</v>
      </c>
      <c r="W14" s="23" t="s">
        <v>143</v>
      </c>
      <c r="X14" s="23" t="s">
        <v>124</v>
      </c>
      <c r="Y14" s="23" t="s">
        <v>148</v>
      </c>
      <c r="Z14" s="23" t="s">
        <v>228</v>
      </c>
      <c r="AA14" s="23" t="s">
        <v>173</v>
      </c>
      <c r="AB14" s="23" t="s">
        <v>143</v>
      </c>
      <c r="AC14" s="23" t="s">
        <v>211</v>
      </c>
      <c r="AD14" s="23" t="s">
        <v>123</v>
      </c>
      <c r="AE14" s="23" t="s">
        <v>210</v>
      </c>
      <c r="AF14" s="23" t="s">
        <v>131</v>
      </c>
      <c r="AG14" s="23" t="s">
        <v>140</v>
      </c>
      <c r="AH14" s="23" t="s">
        <v>139</v>
      </c>
    </row>
    <row r="15" spans="1:34" ht="20.100000000000001" customHeight="1" x14ac:dyDescent="0.3">
      <c r="A15" s="6" t="s">
        <v>623</v>
      </c>
      <c r="B15" s="5" t="s">
        <v>187</v>
      </c>
      <c r="C15" s="5" t="s">
        <v>122</v>
      </c>
      <c r="D15" s="5" t="s">
        <v>120</v>
      </c>
      <c r="E15" s="5" t="s">
        <v>202</v>
      </c>
      <c r="F15" s="5" t="s">
        <v>247</v>
      </c>
      <c r="G15" s="5" t="s">
        <v>304</v>
      </c>
      <c r="H15" s="5" t="s">
        <v>85</v>
      </c>
      <c r="I15" s="5" t="s">
        <v>193</v>
      </c>
      <c r="J15" s="5" t="s">
        <v>203</v>
      </c>
      <c r="K15" s="5" t="s">
        <v>43</v>
      </c>
      <c r="L15" s="5" t="s">
        <v>308</v>
      </c>
      <c r="M15" s="5" t="s">
        <v>107</v>
      </c>
      <c r="N15" s="5" t="s">
        <v>232</v>
      </c>
      <c r="O15" s="5" t="s">
        <v>111</v>
      </c>
      <c r="P15" s="5" t="s">
        <v>295</v>
      </c>
      <c r="Q15" s="5" t="s">
        <v>163</v>
      </c>
      <c r="R15" s="5" t="s">
        <v>199</v>
      </c>
      <c r="S15" s="5" t="s">
        <v>163</v>
      </c>
      <c r="T15" s="5" t="s">
        <v>161</v>
      </c>
      <c r="U15" s="5" t="s">
        <v>108</v>
      </c>
      <c r="V15" s="5" t="s">
        <v>221</v>
      </c>
      <c r="W15" s="5" t="s">
        <v>116</v>
      </c>
      <c r="X15" s="5" t="s">
        <v>109</v>
      </c>
      <c r="Y15" s="5" t="s">
        <v>115</v>
      </c>
      <c r="Z15" s="5" t="s">
        <v>108</v>
      </c>
      <c r="AA15" s="5" t="s">
        <v>291</v>
      </c>
      <c r="AB15" s="5" t="s">
        <v>91</v>
      </c>
      <c r="AC15" s="5" t="s">
        <v>151</v>
      </c>
      <c r="AD15" s="5" t="s">
        <v>113</v>
      </c>
      <c r="AE15" s="5" t="s">
        <v>295</v>
      </c>
      <c r="AF15" s="5" t="s">
        <v>381</v>
      </c>
      <c r="AG15" s="5" t="s">
        <v>238</v>
      </c>
      <c r="AH15" s="5" t="s">
        <v>116</v>
      </c>
    </row>
    <row r="16" spans="1:34" ht="20.100000000000001" customHeight="1" x14ac:dyDescent="0.3">
      <c r="A16" s="3" t="s">
        <v>624</v>
      </c>
      <c r="B16" s="23" t="s">
        <v>209</v>
      </c>
      <c r="C16" s="23" t="s">
        <v>211</v>
      </c>
      <c r="D16" s="23" t="s">
        <v>208</v>
      </c>
      <c r="E16" s="23" t="s">
        <v>148</v>
      </c>
      <c r="F16" s="23" t="s">
        <v>148</v>
      </c>
      <c r="G16" s="23" t="s">
        <v>209</v>
      </c>
      <c r="H16" s="23" t="s">
        <v>209</v>
      </c>
      <c r="I16" s="23" t="s">
        <v>179</v>
      </c>
      <c r="J16" s="23" t="s">
        <v>134</v>
      </c>
      <c r="K16" s="23" t="s">
        <v>209</v>
      </c>
      <c r="L16" s="23" t="s">
        <v>208</v>
      </c>
      <c r="M16" s="23" t="s">
        <v>209</v>
      </c>
      <c r="N16" s="23" t="s">
        <v>148</v>
      </c>
      <c r="O16" s="23" t="s">
        <v>211</v>
      </c>
      <c r="P16" s="23" t="s">
        <v>134</v>
      </c>
      <c r="Q16" s="23" t="s">
        <v>210</v>
      </c>
      <c r="R16" s="23" t="s">
        <v>171</v>
      </c>
      <c r="S16" s="23" t="s">
        <v>179</v>
      </c>
      <c r="T16" s="23" t="s">
        <v>148</v>
      </c>
      <c r="U16" s="23" t="s">
        <v>210</v>
      </c>
      <c r="V16" s="23" t="s">
        <v>171</v>
      </c>
      <c r="W16" s="23" t="s">
        <v>135</v>
      </c>
      <c r="X16" s="23" t="s">
        <v>208</v>
      </c>
      <c r="Y16" s="23" t="s">
        <v>211</v>
      </c>
      <c r="Z16" s="23" t="s">
        <v>143</v>
      </c>
      <c r="AA16" s="23" t="s">
        <v>134</v>
      </c>
      <c r="AB16" s="23" t="s">
        <v>140</v>
      </c>
      <c r="AC16" s="23" t="s">
        <v>208</v>
      </c>
      <c r="AD16" s="23" t="s">
        <v>147</v>
      </c>
      <c r="AE16" s="23" t="s">
        <v>179</v>
      </c>
      <c r="AF16" s="23" t="s">
        <v>208</v>
      </c>
      <c r="AG16" s="23" t="s">
        <v>136</v>
      </c>
      <c r="AH16" s="23" t="s">
        <v>210</v>
      </c>
    </row>
    <row r="17" spans="1:34" ht="20.100000000000001" customHeight="1" x14ac:dyDescent="0.3">
      <c r="A17" s="6" t="s">
        <v>871</v>
      </c>
      <c r="B17" s="5" t="s">
        <v>78</v>
      </c>
      <c r="C17" s="5" t="s">
        <v>232</v>
      </c>
      <c r="D17" s="5" t="s">
        <v>238</v>
      </c>
      <c r="E17" s="5" t="s">
        <v>115</v>
      </c>
      <c r="F17" s="5" t="s">
        <v>240</v>
      </c>
      <c r="G17" s="5" t="s">
        <v>161</v>
      </c>
      <c r="H17" s="5" t="s">
        <v>163</v>
      </c>
      <c r="I17" s="5" t="s">
        <v>196</v>
      </c>
      <c r="J17" s="5" t="s">
        <v>110</v>
      </c>
      <c r="K17" s="5" t="s">
        <v>221</v>
      </c>
      <c r="L17" s="5" t="s">
        <v>166</v>
      </c>
      <c r="M17" s="5" t="s">
        <v>160</v>
      </c>
      <c r="N17" s="5" t="s">
        <v>197</v>
      </c>
      <c r="O17" s="5" t="s">
        <v>163</v>
      </c>
      <c r="P17" s="5" t="s">
        <v>193</v>
      </c>
      <c r="Q17" s="5" t="s">
        <v>160</v>
      </c>
      <c r="R17" s="5" t="s">
        <v>113</v>
      </c>
      <c r="S17" s="5" t="s">
        <v>160</v>
      </c>
      <c r="T17" s="5" t="s">
        <v>113</v>
      </c>
      <c r="U17" s="5" t="s">
        <v>113</v>
      </c>
      <c r="V17" s="5" t="s">
        <v>116</v>
      </c>
      <c r="W17" s="5" t="s">
        <v>116</v>
      </c>
      <c r="X17" s="5" t="s">
        <v>118</v>
      </c>
      <c r="Y17" s="5" t="s">
        <v>108</v>
      </c>
      <c r="Z17" s="5" t="s">
        <v>116</v>
      </c>
      <c r="AA17" s="5" t="s">
        <v>81</v>
      </c>
      <c r="AB17" s="5" t="s">
        <v>197</v>
      </c>
      <c r="AC17" s="5" t="s">
        <v>118</v>
      </c>
      <c r="AD17" s="5" t="s">
        <v>116</v>
      </c>
      <c r="AE17" s="5" t="s">
        <v>238</v>
      </c>
      <c r="AF17" s="5" t="s">
        <v>232</v>
      </c>
      <c r="AG17" s="5" t="s">
        <v>116</v>
      </c>
      <c r="AH17" s="5" t="s">
        <v>116</v>
      </c>
    </row>
    <row r="18" spans="1:34" ht="20.100000000000001" customHeight="1" x14ac:dyDescent="0.3">
      <c r="A18" s="3" t="s">
        <v>872</v>
      </c>
      <c r="B18" s="23" t="s">
        <v>210</v>
      </c>
      <c r="C18" s="23" t="s">
        <v>140</v>
      </c>
      <c r="D18" s="23" t="s">
        <v>210</v>
      </c>
      <c r="E18" s="23" t="s">
        <v>210</v>
      </c>
      <c r="F18" s="23" t="s">
        <v>140</v>
      </c>
      <c r="G18" s="23" t="s">
        <v>210</v>
      </c>
      <c r="H18" s="23" t="s">
        <v>210</v>
      </c>
      <c r="I18" s="23">
        <v>0.01</v>
      </c>
      <c r="J18" s="23" t="s">
        <v>140</v>
      </c>
      <c r="K18" s="23" t="s">
        <v>210</v>
      </c>
      <c r="L18" s="23" t="s">
        <v>140</v>
      </c>
      <c r="M18" s="23" t="s">
        <v>143</v>
      </c>
      <c r="N18" s="23">
        <v>0.02</v>
      </c>
      <c r="O18" s="23" t="s">
        <v>140</v>
      </c>
      <c r="P18" s="23" t="s">
        <v>211</v>
      </c>
      <c r="Q18" s="23">
        <v>0.01</v>
      </c>
      <c r="R18" s="23" t="s">
        <v>143</v>
      </c>
      <c r="S18" s="23" t="s">
        <v>143</v>
      </c>
      <c r="T18" s="23" t="s">
        <v>210</v>
      </c>
      <c r="U18" s="23" t="s">
        <v>209</v>
      </c>
      <c r="V18" s="23" t="s">
        <v>135</v>
      </c>
      <c r="W18" s="23" t="s">
        <v>135</v>
      </c>
      <c r="X18" s="23" t="s">
        <v>211</v>
      </c>
      <c r="Y18" s="23" t="s">
        <v>143</v>
      </c>
      <c r="Z18" s="23">
        <v>0.02</v>
      </c>
      <c r="AA18" s="23">
        <v>0.05</v>
      </c>
      <c r="AB18" s="23" t="s">
        <v>143</v>
      </c>
      <c r="AC18" s="23" t="s">
        <v>143</v>
      </c>
      <c r="AD18" s="23" t="s">
        <v>210</v>
      </c>
      <c r="AE18" s="23" t="s">
        <v>210</v>
      </c>
      <c r="AF18" s="23" t="s">
        <v>140</v>
      </c>
      <c r="AG18" s="23" t="s">
        <v>135</v>
      </c>
      <c r="AH18" s="23" t="s">
        <v>135</v>
      </c>
    </row>
    <row r="19" spans="1:34" x14ac:dyDescent="0.3">
      <c r="B19" s="22">
        <f>((B8)+(B10)+(B12)+(B14)+(B16)+(B18))</f>
        <v>1</v>
      </c>
      <c r="C19" s="28">
        <f t="shared" ref="C19:AH19" si="0">((C8)+(C10)+(C12)+(C14)+(C16)+(C18))</f>
        <v>1</v>
      </c>
      <c r="D19" s="28">
        <f t="shared" si="0"/>
        <v>1</v>
      </c>
      <c r="E19" s="28">
        <f t="shared" si="0"/>
        <v>1.0000000000000002</v>
      </c>
      <c r="F19" s="28">
        <f t="shared" si="0"/>
        <v>1</v>
      </c>
      <c r="G19" s="28">
        <f t="shared" si="0"/>
        <v>1.0000000000000002</v>
      </c>
      <c r="H19" s="28">
        <f t="shared" si="0"/>
        <v>1</v>
      </c>
      <c r="I19" s="28">
        <f t="shared" si="0"/>
        <v>0.99999999999999989</v>
      </c>
      <c r="J19" s="28">
        <f t="shared" si="0"/>
        <v>1</v>
      </c>
      <c r="K19" s="28">
        <f t="shared" si="0"/>
        <v>1</v>
      </c>
      <c r="L19" s="28">
        <f t="shared" si="0"/>
        <v>1</v>
      </c>
      <c r="M19" s="28">
        <f t="shared" si="0"/>
        <v>1</v>
      </c>
      <c r="N19" s="28">
        <f t="shared" si="0"/>
        <v>1</v>
      </c>
      <c r="O19" s="22">
        <f t="shared" si="0"/>
        <v>1</v>
      </c>
      <c r="P19" s="22">
        <f t="shared" si="0"/>
        <v>1</v>
      </c>
      <c r="Q19" s="22">
        <f t="shared" si="0"/>
        <v>1</v>
      </c>
      <c r="R19" s="22">
        <f t="shared" si="0"/>
        <v>1</v>
      </c>
      <c r="S19" s="22">
        <f t="shared" si="0"/>
        <v>1</v>
      </c>
      <c r="T19" s="22">
        <f t="shared" si="0"/>
        <v>1</v>
      </c>
      <c r="U19" s="22">
        <f t="shared" si="0"/>
        <v>1</v>
      </c>
      <c r="V19" s="22">
        <f t="shared" si="0"/>
        <v>1</v>
      </c>
      <c r="W19" s="22">
        <f t="shared" si="0"/>
        <v>1</v>
      </c>
      <c r="X19" s="22">
        <f t="shared" si="0"/>
        <v>1</v>
      </c>
      <c r="Y19" s="22">
        <f t="shared" si="0"/>
        <v>1</v>
      </c>
      <c r="Z19" s="22">
        <f t="shared" si="0"/>
        <v>1</v>
      </c>
      <c r="AA19" s="22">
        <f t="shared" si="0"/>
        <v>1</v>
      </c>
      <c r="AB19" s="22">
        <f t="shared" si="0"/>
        <v>1</v>
      </c>
      <c r="AC19" s="22">
        <f t="shared" si="0"/>
        <v>0.99999999999999989</v>
      </c>
      <c r="AD19" s="22">
        <f t="shared" si="0"/>
        <v>1</v>
      </c>
      <c r="AE19" s="22">
        <f t="shared" si="0"/>
        <v>1</v>
      </c>
      <c r="AF19" s="22">
        <f t="shared" si="0"/>
        <v>1</v>
      </c>
      <c r="AG19" s="22">
        <f t="shared" si="0"/>
        <v>1</v>
      </c>
      <c r="AH19" s="22">
        <f t="shared" si="0"/>
        <v>1</v>
      </c>
    </row>
    <row r="22" spans="1:34" x14ac:dyDescent="0.3">
      <c r="D22" s="28"/>
    </row>
  </sheetData>
  <sheetProtection algorithmName="SHA-512" hashValue="1CUaODZ+lijE0bWU1juOfozybOMJ3lkozZDl0OyIiHUuT50DjnWbRfSHVK92TNklk3PhGt4lKcX75Rg9iO/RLA==" saltValue="D4f7KS1Wkdu0QCjql+APEQ==" spinCount="100000" sheet="1" objects="1" scenarios="1"/>
  <mergeCells count="8">
    <mergeCell ref="A2:M2"/>
    <mergeCell ref="P3:Z3"/>
    <mergeCell ref="AE3:AH3"/>
    <mergeCell ref="AA3:AD3"/>
    <mergeCell ref="C3:D3"/>
    <mergeCell ref="E3:H3"/>
    <mergeCell ref="I3:K3"/>
    <mergeCell ref="L3:O3"/>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5:AH9 B18:H18 J18:M18 B11:AH17 B10:J10 L10:R10 O18:P18 R18:Y18 T10:X10 Z10:AH10 AB18:AH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FRONTPAGEINTRODUCTION</vt:lpstr>
      <vt:lpstr>Contents</vt:lpstr>
      <vt:lpstr>MAINPollQuestion1</vt:lpstr>
      <vt:lpstr>MAINPollQuestion2</vt:lpstr>
      <vt:lpstr>Q3A</vt:lpstr>
      <vt:lpstr>Q3B</vt:lpstr>
      <vt:lpstr>Q3C</vt:lpstr>
      <vt:lpstr>Q3D</vt:lpstr>
      <vt:lpstr>Q4A</vt:lpstr>
      <vt:lpstr>Q4B</vt:lpstr>
      <vt:lpstr>Q4C</vt:lpstr>
      <vt:lpstr>Q5</vt:lpstr>
      <vt:lpstr>Q6</vt:lpstr>
      <vt:lpstr>Q7</vt:lpstr>
      <vt:lpstr>Q8A</vt:lpstr>
      <vt:lpstr>Q8BQ9</vt:lpstr>
      <vt:lpstr>Q10A</vt:lpstr>
      <vt:lpstr>Q10B</vt:lpstr>
      <vt:lpstr>Q10C</vt:lpstr>
      <vt:lpstr>Q10D</vt:lpstr>
      <vt:lpstr>Q11</vt:lpstr>
      <vt:lpstr>Q12.1A</vt:lpstr>
      <vt:lpstr>Q12.1B</vt:lpstr>
      <vt:lpstr>Q12.1C</vt:lpstr>
      <vt:lpstr>Q12.1D</vt:lpstr>
      <vt:lpstr>Q12.2A</vt:lpstr>
      <vt:lpstr>Q12.2B</vt:lpstr>
      <vt:lpstr>Q12.2C</vt:lpstr>
      <vt:lpstr>Q12.2D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Cunningham</dc:creator>
  <cp:lastModifiedBy>User</cp:lastModifiedBy>
  <dcterms:created xsi:type="dcterms:W3CDTF">2021-01-21T02:11:08Z</dcterms:created>
  <dcterms:modified xsi:type="dcterms:W3CDTF">2021-01-28T19:21:26Z</dcterms:modified>
</cp:coreProperties>
</file>