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User\Desktop\LucidTalkN - 2\1BelTel&amp;SUNPollProjects\1-2021POLLS\BBC\BBCFolder-Reports\"/>
    </mc:Choice>
  </mc:AlternateContent>
  <xr:revisionPtr revIDLastSave="0" documentId="13_ncr:1_{78BEFAB9-6151-4709-ACA9-BA888D9012D7}" xr6:coauthVersionLast="46" xr6:coauthVersionMax="46" xr10:uidLastSave="{00000000-0000-0000-0000-000000000000}"/>
  <workbookProtection workbookAlgorithmName="SHA-512" workbookHashValue="0thh9MfQBUEvYo9mDj80mYtBzOC7LoxY0KXUe+fq6+xDH4wuCakkOZdnDGGETd8uf8yjAKvR/rm86XqBSvu5Iw==" workbookSaltValue="4amQt5v1tKUYotPpFZk5HQ==" workbookSpinCount="100000" lockStructure="1"/>
  <bookViews>
    <workbookView xWindow="-108" yWindow="-108" windowWidth="23256" windowHeight="12576" xr2:uid="{00000000-000D-0000-FFFF-FFFF00000000}"/>
  </bookViews>
  <sheets>
    <sheet name="FRONTPAGEINTRODUCTION" sheetId="24" r:id="rId1"/>
    <sheet name="Contents" sheetId="25" r:id="rId2"/>
    <sheet name="Q1.1" sheetId="3" r:id="rId3"/>
    <sheet name="Q1.2" sheetId="4" r:id="rId4"/>
    <sheet name="Q1.3" sheetId="5" r:id="rId5"/>
    <sheet name="Q1.4" sheetId="6" r:id="rId6"/>
    <sheet name="Q1.5" sheetId="7" r:id="rId7"/>
    <sheet name="Q2.1" sheetId="8" r:id="rId8"/>
    <sheet name="Q2.2" sheetId="9" r:id="rId9"/>
    <sheet name="Q3" sheetId="10" r:id="rId10"/>
    <sheet name="Q4" sheetId="11" r:id="rId11"/>
    <sheet name="Q5" sheetId="12" r:id="rId12"/>
    <sheet name="Q6" sheetId="13" r:id="rId13"/>
    <sheet name="Q7" sheetId="14" r:id="rId14"/>
    <sheet name="Q8.1" sheetId="15" r:id="rId15"/>
    <sheet name="Q8.2" sheetId="16" r:id="rId16"/>
    <sheet name="Q8.3" sheetId="17" r:id="rId17"/>
    <sheet name="Q8.4" sheetId="18" r:id="rId18"/>
    <sheet name="Q9.1" sheetId="19" r:id="rId19"/>
    <sheet name="Q9.2" sheetId="20" r:id="rId20"/>
    <sheet name="Q9.3" sheetId="21" r:id="rId21"/>
    <sheet name="Q9.4" sheetId="22" r:id="rId22"/>
    <sheet name="Q10" sheetId="23" r:id="rId23"/>
  </sheets>
  <calcPr calcId="181029"/>
</workbook>
</file>

<file path=xl/calcChain.xml><?xml version="1.0" encoding="utf-8"?>
<calcChain xmlns="http://schemas.openxmlformats.org/spreadsheetml/2006/main">
  <c r="A1" i="9" l="1"/>
  <c r="B25" i="25"/>
  <c r="B24" i="25"/>
  <c r="B23" i="25"/>
  <c r="B22" i="25"/>
  <c r="B21" i="25"/>
  <c r="B20" i="25"/>
  <c r="B19" i="25"/>
  <c r="B18" i="25"/>
  <c r="B17" i="25"/>
  <c r="B16" i="25"/>
  <c r="B15" i="25"/>
  <c r="B14" i="25"/>
  <c r="B13" i="25"/>
  <c r="B12" i="25"/>
  <c r="B10" i="25"/>
  <c r="B11" i="25"/>
  <c r="B9" i="25"/>
  <c r="B8" i="25"/>
  <c r="B7" i="25"/>
  <c r="B6" i="25"/>
  <c r="B5" i="25"/>
  <c r="A1" i="23"/>
  <c r="A1" i="22"/>
  <c r="A1" i="21"/>
  <c r="A1" i="20"/>
  <c r="A1" i="19"/>
  <c r="A1" i="18"/>
  <c r="A1" i="17"/>
  <c r="A1" i="16"/>
  <c r="A1" i="15"/>
  <c r="A1" i="14"/>
  <c r="A1" i="13"/>
  <c r="A1" i="12"/>
  <c r="A1" i="11"/>
  <c r="A1" i="10"/>
  <c r="A1" i="8"/>
  <c r="A1" i="7"/>
  <c r="A1" i="6"/>
  <c r="A1" i="5"/>
  <c r="A1" i="4"/>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AP14" i="22"/>
  <c r="AO14" i="22"/>
  <c r="AN14" i="22"/>
  <c r="AM14" i="22"/>
  <c r="AL14" i="22"/>
  <c r="AK14"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AP14" i="20"/>
  <c r="AO14" i="20"/>
  <c r="AN14" i="20"/>
  <c r="AM14" i="20"/>
  <c r="AL14" i="20"/>
  <c r="AK14" i="20"/>
  <c r="AJ14" i="20"/>
  <c r="AI14" i="20"/>
  <c r="AH14" i="20"/>
  <c r="AG14"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AP16" i="18"/>
  <c r="AO16" i="18"/>
  <c r="AN16" i="18"/>
  <c r="AM16" i="18"/>
  <c r="AL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I16" i="18"/>
  <c r="H16" i="18"/>
  <c r="G16" i="18"/>
  <c r="F16" i="18"/>
  <c r="E16" i="18"/>
  <c r="D16" i="18"/>
  <c r="C16" i="18"/>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AP16" i="16"/>
  <c r="AO16" i="16"/>
  <c r="AN16" i="16"/>
  <c r="AM16" i="16"/>
  <c r="AL16" i="16"/>
  <c r="AK16" i="16"/>
  <c r="AJ16" i="16"/>
  <c r="AI16"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AP16" i="15"/>
  <c r="AO16" i="15"/>
  <c r="AN16"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AP14" i="13"/>
  <c r="AO14" i="13"/>
  <c r="AN14" i="13"/>
  <c r="AM14" i="13"/>
  <c r="AL14" i="13"/>
  <c r="AK14" i="13"/>
  <c r="AJ14" i="13"/>
  <c r="AI14" i="13"/>
  <c r="AH14" i="13"/>
  <c r="AG14" i="13"/>
  <c r="AF14" i="13"/>
  <c r="AE14" i="13"/>
  <c r="AD14" i="13"/>
  <c r="AC14" i="13"/>
  <c r="AB14" i="13"/>
  <c r="AA14" i="13"/>
  <c r="Z14" i="13"/>
  <c r="Y14" i="13"/>
  <c r="X14" i="13"/>
  <c r="W14" i="13"/>
  <c r="V14" i="13"/>
  <c r="U14" i="13"/>
  <c r="T14" i="13"/>
  <c r="S14" i="13"/>
  <c r="R14" i="13"/>
  <c r="Q14" i="13"/>
  <c r="P14" i="13"/>
  <c r="O14" i="13"/>
  <c r="N14" i="13"/>
  <c r="M14" i="13"/>
  <c r="L14" i="13"/>
  <c r="K14" i="13"/>
  <c r="J14" i="13"/>
  <c r="I14" i="13"/>
  <c r="H14" i="13"/>
  <c r="G14" i="13"/>
  <c r="F14" i="13"/>
  <c r="E14" i="13"/>
  <c r="D14" i="13"/>
  <c r="C14" i="13"/>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AP16" i="8"/>
  <c r="AO16" i="8"/>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A1" i="3"/>
  <c r="B3" i="25"/>
  <c r="B16" i="23"/>
  <c r="B14" i="22"/>
  <c r="AP14" i="21"/>
  <c r="AO14" i="21"/>
  <c r="AN14" i="21"/>
  <c r="AM14" i="21"/>
  <c r="AL14" i="21"/>
  <c r="AK14" i="21"/>
  <c r="AJ14" i="21"/>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B14" i="21"/>
  <c r="B14" i="20"/>
  <c r="B14" i="19"/>
  <c r="B16" i="18"/>
  <c r="B16" i="17"/>
  <c r="B16" i="16"/>
  <c r="B16" i="15"/>
  <c r="B18" i="14"/>
  <c r="B14" i="13"/>
  <c r="B14" i="12"/>
  <c r="B14" i="11"/>
  <c r="B16" i="10"/>
  <c r="B16" i="9"/>
  <c r="B16" i="8"/>
  <c r="B16" i="7"/>
  <c r="B16" i="6"/>
  <c r="B16" i="5"/>
  <c r="B16" i="4"/>
  <c r="B16" i="3" l="1"/>
</calcChain>
</file>

<file path=xl/sharedStrings.xml><?xml version="1.0" encoding="utf-8"?>
<sst xmlns="http://schemas.openxmlformats.org/spreadsheetml/2006/main" count="9226" uniqueCount="986">
  <si>
    <t/>
  </si>
  <si>
    <t>Total/%</t>
  </si>
  <si>
    <t>Female</t>
  </si>
  <si>
    <t>Male</t>
  </si>
  <si>
    <t>18-24</t>
  </si>
  <si>
    <t>25-44</t>
  </si>
  <si>
    <t>45-64</t>
  </si>
  <si>
    <t>65+</t>
  </si>
  <si>
    <t>ABC1</t>
  </si>
  <si>
    <t>C2DE</t>
  </si>
  <si>
    <t>Alliance</t>
  </si>
  <si>
    <t>DUP</t>
  </si>
  <si>
    <t>Green</t>
  </si>
  <si>
    <t>NI Conservatives</t>
  </si>
  <si>
    <t>PBP</t>
  </si>
  <si>
    <t>PUP</t>
  </si>
  <si>
    <t>SDLP</t>
  </si>
  <si>
    <t>Sinn Fein</t>
  </si>
  <si>
    <t>TUV</t>
  </si>
  <si>
    <t>UKIP</t>
  </si>
  <si>
    <t>Unknown</t>
  </si>
  <si>
    <t>UUP</t>
  </si>
  <si>
    <t>Neutral</t>
  </si>
  <si>
    <t>Slightly Nationalist</t>
  </si>
  <si>
    <t>Slightly Unionist</t>
  </si>
  <si>
    <t>Strongly Nationalist</t>
  </si>
  <si>
    <t>Strongly Unionist</t>
  </si>
  <si>
    <t>Catholic</t>
  </si>
  <si>
    <t>No Religion</t>
  </si>
  <si>
    <t>Other</t>
  </si>
  <si>
    <t>Protestant</t>
  </si>
  <si>
    <t>Leave</t>
  </si>
  <si>
    <t>Non-vote</t>
  </si>
  <si>
    <t>Remain</t>
  </si>
  <si>
    <t>Unweighted</t>
  </si>
  <si>
    <t>2867</t>
  </si>
  <si>
    <t>667</t>
  </si>
  <si>
    <t>2200</t>
  </si>
  <si>
    <t>174</t>
  </si>
  <si>
    <t>1005</t>
  </si>
  <si>
    <t>1322</t>
  </si>
  <si>
    <t>366</t>
  </si>
  <si>
    <t>1423</t>
  </si>
  <si>
    <t>767</t>
  </si>
  <si>
    <t>677</t>
  </si>
  <si>
    <t>1524</t>
  </si>
  <si>
    <t>380</t>
  </si>
  <si>
    <t>596</t>
  </si>
  <si>
    <t>367</t>
  </si>
  <si>
    <t>682</t>
  </si>
  <si>
    <t>349</t>
  </si>
  <si>
    <t>144</t>
  </si>
  <si>
    <t>22</t>
  </si>
  <si>
    <t>173</t>
  </si>
  <si>
    <t>57</t>
  </si>
  <si>
    <t>52</t>
  </si>
  <si>
    <t>23</t>
  </si>
  <si>
    <t>288</t>
  </si>
  <si>
    <t>738</t>
  </si>
  <si>
    <t>44</t>
  </si>
  <si>
    <t>9</t>
  </si>
  <si>
    <t>62</t>
  </si>
  <si>
    <t>224</t>
  </si>
  <si>
    <t>479</t>
  </si>
  <si>
    <t>485</t>
  </si>
  <si>
    <t>709</t>
  </si>
  <si>
    <t>517</t>
  </si>
  <si>
    <t>1249</t>
  </si>
  <si>
    <t>548</t>
  </si>
  <si>
    <t>82</t>
  </si>
  <si>
    <t>988</t>
  </si>
  <si>
    <t>714</t>
  </si>
  <si>
    <t>242</t>
  </si>
  <si>
    <t>19</t>
  </si>
  <si>
    <t>1892</t>
  </si>
  <si>
    <t>Weighted</t>
  </si>
  <si>
    <t>2845</t>
  </si>
  <si>
    <t>1468</t>
  </si>
  <si>
    <t>1378</t>
  </si>
  <si>
    <t>280</t>
  </si>
  <si>
    <t>979</t>
  </si>
  <si>
    <t>969</t>
  </si>
  <si>
    <t>616</t>
  </si>
  <si>
    <t>1191</t>
  </si>
  <si>
    <t>768</t>
  </si>
  <si>
    <t>889</t>
  </si>
  <si>
    <t>1389</t>
  </si>
  <si>
    <t>379</t>
  </si>
  <si>
    <t>620</t>
  </si>
  <si>
    <t>458</t>
  </si>
  <si>
    <t>251</t>
  </si>
  <si>
    <t>775</t>
  </si>
  <si>
    <t>63</t>
  </si>
  <si>
    <t>8</t>
  </si>
  <si>
    <t>61</t>
  </si>
  <si>
    <t>50</t>
  </si>
  <si>
    <t>327</t>
  </si>
  <si>
    <t>770</t>
  </si>
  <si>
    <t>72</t>
  </si>
  <si>
    <t>6</t>
  </si>
  <si>
    <t>28</t>
  </si>
  <si>
    <t>356</t>
  </si>
  <si>
    <t>401</t>
  </si>
  <si>
    <t>421</t>
  </si>
  <si>
    <t>448</t>
  </si>
  <si>
    <t>641</t>
  </si>
  <si>
    <t>933</t>
  </si>
  <si>
    <t>1106</t>
  </si>
  <si>
    <t>594</t>
  </si>
  <si>
    <t>29</t>
  </si>
  <si>
    <t>1115</t>
  </si>
  <si>
    <t>1164</t>
  </si>
  <si>
    <t>177</t>
  </si>
  <si>
    <t>11</t>
  </si>
  <si>
    <t>1493</t>
  </si>
  <si>
    <t>DISAGREE</t>
  </si>
  <si>
    <t>1271</t>
  </si>
  <si>
    <t>644</t>
  </si>
  <si>
    <t>627</t>
  </si>
  <si>
    <t>139</t>
  </si>
  <si>
    <t>475</t>
  </si>
  <si>
    <t>451</t>
  </si>
  <si>
    <t>206</t>
  </si>
  <si>
    <t>316</t>
  </si>
  <si>
    <t>315</t>
  </si>
  <si>
    <t>500</t>
  </si>
  <si>
    <t>180</t>
  </si>
  <si>
    <t>266</t>
  </si>
  <si>
    <t>325</t>
  </si>
  <si>
    <t>111</t>
  </si>
  <si>
    <t>32</t>
  </si>
  <si>
    <t>20</t>
  </si>
  <si>
    <t>0</t>
  </si>
  <si>
    <t>36</t>
  </si>
  <si>
    <t>40</t>
  </si>
  <si>
    <t>1</t>
  </si>
  <si>
    <t>239</t>
  </si>
  <si>
    <t>746</t>
  </si>
  <si>
    <t>10</t>
  </si>
  <si>
    <t>13</t>
  </si>
  <si>
    <t>212</t>
  </si>
  <si>
    <t>361</t>
  </si>
  <si>
    <t>35</t>
  </si>
  <si>
    <t>619</t>
  </si>
  <si>
    <t>927</t>
  </si>
  <si>
    <t>256</t>
  </si>
  <si>
    <t>77</t>
  </si>
  <si>
    <t>99</t>
  </si>
  <si>
    <t>122</t>
  </si>
  <si>
    <t>5</t>
  </si>
  <si>
    <t>1046</t>
  </si>
  <si>
    <t>DISAGREE %</t>
  </si>
  <si>
    <t>45%</t>
  </si>
  <si>
    <t>44%</t>
  </si>
  <si>
    <t>46%</t>
  </si>
  <si>
    <t>50%</t>
  </si>
  <si>
    <t>48%</t>
  </si>
  <si>
    <t>47%</t>
  </si>
  <si>
    <t>33%</t>
  </si>
  <si>
    <t>54%</t>
  </si>
  <si>
    <t>41%</t>
  </si>
  <si>
    <t>35%</t>
  </si>
  <si>
    <t>36%</t>
  </si>
  <si>
    <t>43%</t>
  </si>
  <si>
    <t>71%</t>
  </si>
  <si>
    <t>4%</t>
  </si>
  <si>
    <t>32%</t>
  </si>
  <si>
    <t>1%</t>
  </si>
  <si>
    <t>39%</t>
  </si>
  <si>
    <t>59%</t>
  </si>
  <si>
    <t>80%</t>
  </si>
  <si>
    <t>5%</t>
  </si>
  <si>
    <t>73%</t>
  </si>
  <si>
    <t>97%</t>
  </si>
  <si>
    <t>0%</t>
  </si>
  <si>
    <t>53%</t>
  </si>
  <si>
    <t>86%</t>
  </si>
  <si>
    <t>8%</t>
  </si>
  <si>
    <t>84%</t>
  </si>
  <si>
    <t>7%</t>
  </si>
  <si>
    <t>69%</t>
  </si>
  <si>
    <t>42%</t>
  </si>
  <si>
    <t>70%</t>
  </si>
  <si>
    <t>AGREE</t>
  </si>
  <si>
    <t>1146</t>
  </si>
  <si>
    <t>541</t>
  </si>
  <si>
    <t>606</t>
  </si>
  <si>
    <t>374</t>
  </si>
  <si>
    <t>422</t>
  </si>
  <si>
    <t>388</t>
  </si>
  <si>
    <t>357</t>
  </si>
  <si>
    <t>402</t>
  </si>
  <si>
    <t>587</t>
  </si>
  <si>
    <t>176</t>
  </si>
  <si>
    <t>278</t>
  </si>
  <si>
    <t>105</t>
  </si>
  <si>
    <t>24</t>
  </si>
  <si>
    <t>7</t>
  </si>
  <si>
    <t>3</t>
  </si>
  <si>
    <t>15</t>
  </si>
  <si>
    <t>268</t>
  </si>
  <si>
    <t>26</t>
  </si>
  <si>
    <t>254</t>
  </si>
  <si>
    <t>4</t>
  </si>
  <si>
    <t>851</t>
  </si>
  <si>
    <t>55</t>
  </si>
  <si>
    <t>158</t>
  </si>
  <si>
    <t>918</t>
  </si>
  <si>
    <t>921</t>
  </si>
  <si>
    <t>191</t>
  </si>
  <si>
    <t>AGREE %</t>
  </si>
  <si>
    <t>40%</t>
  </si>
  <si>
    <t>37%</t>
  </si>
  <si>
    <t>38%</t>
  </si>
  <si>
    <t>23%</t>
  </si>
  <si>
    <t>10%</t>
  </si>
  <si>
    <t>88%</t>
  </si>
  <si>
    <t>98%</t>
  </si>
  <si>
    <t>78%</t>
  </si>
  <si>
    <t>2%</t>
  </si>
  <si>
    <t>100%</t>
  </si>
  <si>
    <t>90%</t>
  </si>
  <si>
    <t>75%</t>
  </si>
  <si>
    <t>6%</t>
  </si>
  <si>
    <t>57%</t>
  </si>
  <si>
    <t>91%</t>
  </si>
  <si>
    <t>27%</t>
  </si>
  <si>
    <t>82%</t>
  </si>
  <si>
    <t>79%</t>
  </si>
  <si>
    <t>16%</t>
  </si>
  <si>
    <t>13%</t>
  </si>
  <si>
    <t>Neutral - Neither Agree or Disagree</t>
  </si>
  <si>
    <t>404</t>
  </si>
  <si>
    <t>137</t>
  </si>
  <si>
    <t>30</t>
  </si>
  <si>
    <t>123</t>
  </si>
  <si>
    <t>90</t>
  </si>
  <si>
    <t>160</t>
  </si>
  <si>
    <t>148</t>
  </si>
  <si>
    <t>91</t>
  </si>
  <si>
    <t>166</t>
  </si>
  <si>
    <t>289</t>
  </si>
  <si>
    <t>68</t>
  </si>
  <si>
    <t>25</t>
  </si>
  <si>
    <t>112</t>
  </si>
  <si>
    <t>60</t>
  </si>
  <si>
    <t>83</t>
  </si>
  <si>
    <t>18</t>
  </si>
  <si>
    <t>70</t>
  </si>
  <si>
    <t>46</t>
  </si>
  <si>
    <t>147</t>
  </si>
  <si>
    <t>17</t>
  </si>
  <si>
    <t>34</t>
  </si>
  <si>
    <t>120</t>
  </si>
  <si>
    <t>172</t>
  </si>
  <si>
    <t>109</t>
  </si>
  <si>
    <t>27</t>
  </si>
  <si>
    <t>237</t>
  </si>
  <si>
    <t>Neutral - Neither Agree or Disagree %</t>
  </si>
  <si>
    <t>14%</t>
  </si>
  <si>
    <t>18%</t>
  </si>
  <si>
    <t>11%</t>
  </si>
  <si>
    <t>9%</t>
  </si>
  <si>
    <t>26%</t>
  </si>
  <si>
    <t>12%</t>
  </si>
  <si>
    <t>19%</t>
  </si>
  <si>
    <t>21%</t>
  </si>
  <si>
    <t>25%</t>
  </si>
  <si>
    <t>20%</t>
  </si>
  <si>
    <t>3%</t>
  </si>
  <si>
    <t>29%</t>
  </si>
  <si>
    <t>15%</t>
  </si>
  <si>
    <t>Don't Know/Not Sure/No Opinion</t>
  </si>
  <si>
    <t>14</t>
  </si>
  <si>
    <t>12</t>
  </si>
  <si>
    <t>Don't Know/Not Sure/No Opinion %</t>
  </si>
  <si>
    <t>Gender</t>
  </si>
  <si>
    <t>Identity1</t>
  </si>
  <si>
    <t>1467</t>
  </si>
  <si>
    <t>1377</t>
  </si>
  <si>
    <t>981</t>
  </si>
  <si>
    <t>1189</t>
  </si>
  <si>
    <t>887</t>
  </si>
  <si>
    <t>618</t>
  </si>
  <si>
    <t>776</t>
  </si>
  <si>
    <t>49</t>
  </si>
  <si>
    <t>328</t>
  </si>
  <si>
    <t>449</t>
  </si>
  <si>
    <t>1107</t>
  </si>
  <si>
    <t>595</t>
  </si>
  <si>
    <t>1359</t>
  </si>
  <si>
    <t>695</t>
  </si>
  <si>
    <t>664</t>
  </si>
  <si>
    <t>133</t>
  </si>
  <si>
    <t>512</t>
  </si>
  <si>
    <t>472</t>
  </si>
  <si>
    <t>243</t>
  </si>
  <si>
    <t>339</t>
  </si>
  <si>
    <t>538</t>
  </si>
  <si>
    <t>293</t>
  </si>
  <si>
    <t>352</t>
  </si>
  <si>
    <t>126</t>
  </si>
  <si>
    <t>16</t>
  </si>
  <si>
    <t>39</t>
  </si>
  <si>
    <t>276</t>
  </si>
  <si>
    <t>747</t>
  </si>
  <si>
    <t>387</t>
  </si>
  <si>
    <t>42</t>
  </si>
  <si>
    <t>614</t>
  </si>
  <si>
    <t>66</t>
  </si>
  <si>
    <t>983</t>
  </si>
  <si>
    <t>107</t>
  </si>
  <si>
    <t>135</t>
  </si>
  <si>
    <t>116</t>
  </si>
  <si>
    <t>1104</t>
  </si>
  <si>
    <t>52%</t>
  </si>
  <si>
    <t>49%</t>
  </si>
  <si>
    <t>56%</t>
  </si>
  <si>
    <t>77%</t>
  </si>
  <si>
    <t>63%</t>
  </si>
  <si>
    <t>92%</t>
  </si>
  <si>
    <t>96%</t>
  </si>
  <si>
    <t>89%</t>
  </si>
  <si>
    <t>65%</t>
  </si>
  <si>
    <t>74%</t>
  </si>
  <si>
    <t>1176</t>
  </si>
  <si>
    <t>581</t>
  </si>
  <si>
    <t>400</t>
  </si>
  <si>
    <t>371</t>
  </si>
  <si>
    <t>341</t>
  </si>
  <si>
    <t>463</t>
  </si>
  <si>
    <t>638</t>
  </si>
  <si>
    <t>157</t>
  </si>
  <si>
    <t>296</t>
  </si>
  <si>
    <t>85</t>
  </si>
  <si>
    <t>37</t>
  </si>
  <si>
    <t>690</t>
  </si>
  <si>
    <t>271</t>
  </si>
  <si>
    <t>265</t>
  </si>
  <si>
    <t>829</t>
  </si>
  <si>
    <t>64</t>
  </si>
  <si>
    <t>209</t>
  </si>
  <si>
    <t>892</t>
  </si>
  <si>
    <t>937</t>
  </si>
  <si>
    <t>208</t>
  </si>
  <si>
    <t>31%</t>
  </si>
  <si>
    <t>34%</t>
  </si>
  <si>
    <t>76%</t>
  </si>
  <si>
    <t>81%</t>
  </si>
  <si>
    <t>80</t>
  </si>
  <si>
    <t>79</t>
  </si>
  <si>
    <t>200</t>
  </si>
  <si>
    <t>21</t>
  </si>
  <si>
    <t>48</t>
  </si>
  <si>
    <t>2</t>
  </si>
  <si>
    <t>54</t>
  </si>
  <si>
    <t>127</t>
  </si>
  <si>
    <t>38</t>
  </si>
  <si>
    <t>58</t>
  </si>
  <si>
    <t>84</t>
  </si>
  <si>
    <t>168</t>
  </si>
  <si>
    <t>28%</t>
  </si>
  <si>
    <t>2846</t>
  </si>
  <si>
    <t>279</t>
  </si>
  <si>
    <t>980</t>
  </si>
  <si>
    <t>1190</t>
  </si>
  <si>
    <t>888</t>
  </si>
  <si>
    <t>56</t>
  </si>
  <si>
    <t>329</t>
  </si>
  <si>
    <t>423</t>
  </si>
  <si>
    <t>1108</t>
  </si>
  <si>
    <t>1116</t>
  </si>
  <si>
    <t>178</t>
  </si>
  <si>
    <t>1748</t>
  </si>
  <si>
    <t>976</t>
  </si>
  <si>
    <t>772</t>
  </si>
  <si>
    <t>199</t>
  </si>
  <si>
    <t>604</t>
  </si>
  <si>
    <t>552</t>
  </si>
  <si>
    <t>393</t>
  </si>
  <si>
    <t>757</t>
  </si>
  <si>
    <t>455</t>
  </si>
  <si>
    <t>537</t>
  </si>
  <si>
    <t>844</t>
  </si>
  <si>
    <t>222</t>
  </si>
  <si>
    <t>372</t>
  </si>
  <si>
    <t>310</t>
  </si>
  <si>
    <t>223</t>
  </si>
  <si>
    <t>308</t>
  </si>
  <si>
    <t>41</t>
  </si>
  <si>
    <t>567</t>
  </si>
  <si>
    <t>375</t>
  </si>
  <si>
    <t>334</t>
  </si>
  <si>
    <t>263</t>
  </si>
  <si>
    <t>453</t>
  </si>
  <si>
    <t>324</t>
  </si>
  <si>
    <t>833</t>
  </si>
  <si>
    <t>439</t>
  </si>
  <si>
    <t>460</t>
  </si>
  <si>
    <t>454</t>
  </si>
  <si>
    <t>1149</t>
  </si>
  <si>
    <t>61%</t>
  </si>
  <si>
    <t>66%</t>
  </si>
  <si>
    <t>62%</t>
  </si>
  <si>
    <t>64%</t>
  </si>
  <si>
    <t>60%</t>
  </si>
  <si>
    <t>68%</t>
  </si>
  <si>
    <t>72%</t>
  </si>
  <si>
    <t>30%</t>
  </si>
  <si>
    <t>93%</t>
  </si>
  <si>
    <t>697</t>
  </si>
  <si>
    <t>298</t>
  </si>
  <si>
    <t>398</t>
  </si>
  <si>
    <t>47</t>
  </si>
  <si>
    <t>302</t>
  </si>
  <si>
    <t>194</t>
  </si>
  <si>
    <t>89</t>
  </si>
  <si>
    <t>171</t>
  </si>
  <si>
    <t>95</t>
  </si>
  <si>
    <t>351</t>
  </si>
  <si>
    <t>106</t>
  </si>
  <si>
    <t>108</t>
  </si>
  <si>
    <t>145</t>
  </si>
  <si>
    <t>97</t>
  </si>
  <si>
    <t>446</t>
  </si>
  <si>
    <t>508</t>
  </si>
  <si>
    <t>163</t>
  </si>
  <si>
    <t>24%</t>
  </si>
  <si>
    <t>17%</t>
  </si>
  <si>
    <t>22%</t>
  </si>
  <si>
    <t>156</t>
  </si>
  <si>
    <t>185</t>
  </si>
  <si>
    <t>31</t>
  </si>
  <si>
    <t>118</t>
  </si>
  <si>
    <t>117</t>
  </si>
  <si>
    <t>100</t>
  </si>
  <si>
    <t>124</t>
  </si>
  <si>
    <t>51</t>
  </si>
  <si>
    <t>43</t>
  </si>
  <si>
    <t>101</t>
  </si>
  <si>
    <t>81</t>
  </si>
  <si>
    <t>78</t>
  </si>
  <si>
    <t>65</t>
  </si>
  <si>
    <t>125</t>
  </si>
  <si>
    <t>162</t>
  </si>
  <si>
    <t>164</t>
  </si>
  <si>
    <t>33</t>
  </si>
  <si>
    <t>970</t>
  </si>
  <si>
    <t>1388</t>
  </si>
  <si>
    <t>381</t>
  </si>
  <si>
    <t>459</t>
  </si>
  <si>
    <t>252</t>
  </si>
  <si>
    <t>771</t>
  </si>
  <si>
    <t>1492</t>
  </si>
  <si>
    <t>1749</t>
  </si>
  <si>
    <t>900</t>
  </si>
  <si>
    <t>848</t>
  </si>
  <si>
    <t>182</t>
  </si>
  <si>
    <t>564</t>
  </si>
  <si>
    <t>568</t>
  </si>
  <si>
    <t>435</t>
  </si>
  <si>
    <t>625</t>
  </si>
  <si>
    <t>476</t>
  </si>
  <si>
    <t>648</t>
  </si>
  <si>
    <t>945</t>
  </si>
  <si>
    <t>202</t>
  </si>
  <si>
    <t>390</t>
  </si>
  <si>
    <t>730</t>
  </si>
  <si>
    <t>343</t>
  </si>
  <si>
    <t>113</t>
  </si>
  <si>
    <t>93</t>
  </si>
  <si>
    <t>890</t>
  </si>
  <si>
    <t>282</t>
  </si>
  <si>
    <t>408</t>
  </si>
  <si>
    <t>1041</t>
  </si>
  <si>
    <t>1059</t>
  </si>
  <si>
    <t>92</t>
  </si>
  <si>
    <t>591</t>
  </si>
  <si>
    <t>58%</t>
  </si>
  <si>
    <t>94%</t>
  </si>
  <si>
    <t>99%</t>
  </si>
  <si>
    <t>55%</t>
  </si>
  <si>
    <t>67%</t>
  </si>
  <si>
    <t>95%</t>
  </si>
  <si>
    <t>613</t>
  </si>
  <si>
    <t>345</t>
  </si>
  <si>
    <t>75</t>
  </si>
  <si>
    <t>264</t>
  </si>
  <si>
    <t>214</t>
  </si>
  <si>
    <t>332</t>
  </si>
  <si>
    <t>467</t>
  </si>
  <si>
    <t>507</t>
  </si>
  <si>
    <t>506</t>
  </si>
  <si>
    <t>430</t>
  </si>
  <si>
    <t>154</t>
  </si>
  <si>
    <t>204</t>
  </si>
  <si>
    <t>121</t>
  </si>
  <si>
    <t>104</t>
  </si>
  <si>
    <t>110</t>
  </si>
  <si>
    <t>132</t>
  </si>
  <si>
    <t>128</t>
  </si>
  <si>
    <t>283</t>
  </si>
  <si>
    <t>59</t>
  </si>
  <si>
    <t>53</t>
  </si>
  <si>
    <t>1379</t>
  </si>
  <si>
    <t>71</t>
  </si>
  <si>
    <t>179</t>
  </si>
  <si>
    <t>1431</t>
  </si>
  <si>
    <t>759</t>
  </si>
  <si>
    <t>672</t>
  </si>
  <si>
    <t>146</t>
  </si>
  <si>
    <t>519</t>
  </si>
  <si>
    <t>469</t>
  </si>
  <si>
    <t>297</t>
  </si>
  <si>
    <t>703</t>
  </si>
  <si>
    <t>358</t>
  </si>
  <si>
    <t>370</t>
  </si>
  <si>
    <t>189</t>
  </si>
  <si>
    <t>303</t>
  </si>
  <si>
    <t>301</t>
  </si>
  <si>
    <t>190</t>
  </si>
  <si>
    <t>45</t>
  </si>
  <si>
    <t>275</t>
  </si>
  <si>
    <t>291</t>
  </si>
  <si>
    <t>560</t>
  </si>
  <si>
    <t>908</t>
  </si>
  <si>
    <t>363</t>
  </si>
  <si>
    <t>169</t>
  </si>
  <si>
    <t>1137</t>
  </si>
  <si>
    <t>87%</t>
  </si>
  <si>
    <t>1048</t>
  </si>
  <si>
    <t>543</t>
  </si>
  <si>
    <t>384</t>
  </si>
  <si>
    <t>230</t>
  </si>
  <si>
    <t>304</t>
  </si>
  <si>
    <t>523</t>
  </si>
  <si>
    <t>248</t>
  </si>
  <si>
    <t>219</t>
  </si>
  <si>
    <t>184</t>
  </si>
  <si>
    <t>102</t>
  </si>
  <si>
    <t>805</t>
  </si>
  <si>
    <t>810</t>
  </si>
  <si>
    <t>211</t>
  </si>
  <si>
    <t>353</t>
  </si>
  <si>
    <t>98</t>
  </si>
  <si>
    <t>130</t>
  </si>
  <si>
    <t>221</t>
  </si>
  <si>
    <t>114</t>
  </si>
  <si>
    <t>140</t>
  </si>
  <si>
    <t>457</t>
  </si>
  <si>
    <t>769</t>
  </si>
  <si>
    <t>355</t>
  </si>
  <si>
    <t>1114</t>
  </si>
  <si>
    <t>1485</t>
  </si>
  <si>
    <t>813</t>
  </si>
  <si>
    <t>488</t>
  </si>
  <si>
    <t>350</t>
  </si>
  <si>
    <t>313</t>
  </si>
  <si>
    <t>218</t>
  </si>
  <si>
    <t>134</t>
  </si>
  <si>
    <t>482</t>
  </si>
  <si>
    <t>231</t>
  </si>
  <si>
    <t>250</t>
  </si>
  <si>
    <t>196</t>
  </si>
  <si>
    <t>683</t>
  </si>
  <si>
    <t>737</t>
  </si>
  <si>
    <t>649</t>
  </si>
  <si>
    <t>51%</t>
  </si>
  <si>
    <t>784</t>
  </si>
  <si>
    <t>321</t>
  </si>
  <si>
    <t>362</t>
  </si>
  <si>
    <t>335</t>
  </si>
  <si>
    <t>167</t>
  </si>
  <si>
    <t>94</t>
  </si>
  <si>
    <t>365</t>
  </si>
  <si>
    <t>88</t>
  </si>
  <si>
    <t>331</t>
  </si>
  <si>
    <t>175</t>
  </si>
  <si>
    <t>466</t>
  </si>
  <si>
    <t>511</t>
  </si>
  <si>
    <t>461</t>
  </si>
  <si>
    <t>115</t>
  </si>
  <si>
    <t>170</t>
  </si>
  <si>
    <t>215</t>
  </si>
  <si>
    <t>159</t>
  </si>
  <si>
    <t>73</t>
  </si>
  <si>
    <t>203</t>
  </si>
  <si>
    <t>240</t>
  </si>
  <si>
    <t>1387</t>
  </si>
  <si>
    <t>932</t>
  </si>
  <si>
    <t>2164</t>
  </si>
  <si>
    <t>1147</t>
  </si>
  <si>
    <t>1017</t>
  </si>
  <si>
    <t>183</t>
  </si>
  <si>
    <t>700</t>
  </si>
  <si>
    <t>497</t>
  </si>
  <si>
    <t>524</t>
  </si>
  <si>
    <t>740</t>
  </si>
  <si>
    <t>1066</t>
  </si>
  <si>
    <t>441</t>
  </si>
  <si>
    <t>373</t>
  </si>
  <si>
    <t>216</t>
  </si>
  <si>
    <t>593</t>
  </si>
  <si>
    <t>539</t>
  </si>
  <si>
    <t>342</t>
  </si>
  <si>
    <t>436</t>
  </si>
  <si>
    <t>669</t>
  </si>
  <si>
    <t>814</t>
  </si>
  <si>
    <t>526</t>
  </si>
  <si>
    <t>801</t>
  </si>
  <si>
    <t>854</t>
  </si>
  <si>
    <t>1161</t>
  </si>
  <si>
    <t>83%</t>
  </si>
  <si>
    <t>207</t>
  </si>
  <si>
    <t>129</t>
  </si>
  <si>
    <t>152</t>
  </si>
  <si>
    <t>150</t>
  </si>
  <si>
    <t>149</t>
  </si>
  <si>
    <t>260</t>
  </si>
  <si>
    <t>142</t>
  </si>
  <si>
    <t>103</t>
  </si>
  <si>
    <t>74</t>
  </si>
  <si>
    <t>96</t>
  </si>
  <si>
    <t>1466</t>
  </si>
  <si>
    <t>615</t>
  </si>
  <si>
    <t>YES - within the next 5 years</t>
  </si>
  <si>
    <t>1044</t>
  </si>
  <si>
    <t>504</t>
  </si>
  <si>
    <t>425</t>
  </si>
  <si>
    <t>269</t>
  </si>
  <si>
    <t>217</t>
  </si>
  <si>
    <t>86</t>
  </si>
  <si>
    <t>656</t>
  </si>
  <si>
    <t>187</t>
  </si>
  <si>
    <t>549</t>
  </si>
  <si>
    <t>811</t>
  </si>
  <si>
    <t>YES - within the next 5 years %</t>
  </si>
  <si>
    <t>85%</t>
  </si>
  <si>
    <t>NO - a NI Border Poll should never be held</t>
  </si>
  <si>
    <t>901</t>
  </si>
  <si>
    <t>445</t>
  </si>
  <si>
    <t>456</t>
  </si>
  <si>
    <t>326</t>
  </si>
  <si>
    <t>201</t>
  </si>
  <si>
    <t>286</t>
  </si>
  <si>
    <t>336</t>
  </si>
  <si>
    <t>490</t>
  </si>
  <si>
    <t>234</t>
  </si>
  <si>
    <t>558</t>
  </si>
  <si>
    <t>143</t>
  </si>
  <si>
    <t>744</t>
  </si>
  <si>
    <t>725</t>
  </si>
  <si>
    <t>751</t>
  </si>
  <si>
    <t>NO - a NI Border Poll should never be held %</t>
  </si>
  <si>
    <t>YES - not within the next 5 years, but 'Yes' at some point after 5 years</t>
  </si>
  <si>
    <t>820</t>
  </si>
  <si>
    <t>235</t>
  </si>
  <si>
    <t>376</t>
  </si>
  <si>
    <t>165</t>
  </si>
  <si>
    <t>238</t>
  </si>
  <si>
    <t>312</t>
  </si>
  <si>
    <t>YES - not within the next 5 years, but 'Yes' at some point after 5 years %</t>
  </si>
  <si>
    <t>1384</t>
  </si>
  <si>
    <t>681</t>
  </si>
  <si>
    <t>419</t>
  </si>
  <si>
    <t>450</t>
  </si>
  <si>
    <t>314</t>
  </si>
  <si>
    <t>1002</t>
  </si>
  <si>
    <t>1052</t>
  </si>
  <si>
    <t>1227</t>
  </si>
  <si>
    <t>622</t>
  </si>
  <si>
    <t>493</t>
  </si>
  <si>
    <t>434</t>
  </si>
  <si>
    <t>645</t>
  </si>
  <si>
    <t>522</t>
  </si>
  <si>
    <t>277</t>
  </si>
  <si>
    <t>750</t>
  </si>
  <si>
    <t>640</t>
  </si>
  <si>
    <t>922</t>
  </si>
  <si>
    <t>226</t>
  </si>
  <si>
    <t>69</t>
  </si>
  <si>
    <t>87</t>
  </si>
  <si>
    <t>1018</t>
  </si>
  <si>
    <t>YES</t>
  </si>
  <si>
    <t>1380</t>
  </si>
  <si>
    <t>717</t>
  </si>
  <si>
    <t>663</t>
  </si>
  <si>
    <t>399</t>
  </si>
  <si>
    <t>447</t>
  </si>
  <si>
    <t>546</t>
  </si>
  <si>
    <t>731</t>
  </si>
  <si>
    <t>879</t>
  </si>
  <si>
    <t>966</t>
  </si>
  <si>
    <t>1053</t>
  </si>
  <si>
    <t>YES %</t>
  </si>
  <si>
    <t>NO</t>
  </si>
  <si>
    <t>1313</t>
  </si>
  <si>
    <t>503</t>
  </si>
  <si>
    <t>220</t>
  </si>
  <si>
    <t>651</t>
  </si>
  <si>
    <t>270</t>
  </si>
  <si>
    <t>285</t>
  </si>
  <si>
    <t>713</t>
  </si>
  <si>
    <t>592</t>
  </si>
  <si>
    <t>939</t>
  </si>
  <si>
    <t>1078</t>
  </si>
  <si>
    <t>NO %</t>
  </si>
  <si>
    <t>153</t>
  </si>
  <si>
    <t>67</t>
  </si>
  <si>
    <t>131</t>
  </si>
  <si>
    <t>617</t>
  </si>
  <si>
    <t>Stay (NI to stay in the EU single market)</t>
  </si>
  <si>
    <t>1580</t>
  </si>
  <si>
    <t>834</t>
  </si>
  <si>
    <t>181</t>
  </si>
  <si>
    <t>585</t>
  </si>
  <si>
    <t>273</t>
  </si>
  <si>
    <t>779</t>
  </si>
  <si>
    <t>320</t>
  </si>
  <si>
    <t>412</t>
  </si>
  <si>
    <t>636</t>
  </si>
  <si>
    <t>1284</t>
  </si>
  <si>
    <t>Stay (NI to stay in the EU single market) %</t>
  </si>
  <si>
    <t>Leave (NI to leave the EU single market)</t>
  </si>
  <si>
    <t>1082</t>
  </si>
  <si>
    <t>510</t>
  </si>
  <si>
    <t>572</t>
  </si>
  <si>
    <t>287</t>
  </si>
  <si>
    <t>307</t>
  </si>
  <si>
    <t>424</t>
  </si>
  <si>
    <t>575</t>
  </si>
  <si>
    <t>138</t>
  </si>
  <si>
    <t>267</t>
  </si>
  <si>
    <t>668</t>
  </si>
  <si>
    <t>233</t>
  </si>
  <si>
    <t>855</t>
  </si>
  <si>
    <t>956</t>
  </si>
  <si>
    <t>Leave (NI to leave the EU single market) %</t>
  </si>
  <si>
    <t>Don’t Know/Not Sure/No Opinion</t>
  </si>
  <si>
    <t>Don’t Know/Not Sure/No Opinion %</t>
  </si>
  <si>
    <t>968</t>
  </si>
  <si>
    <t>642</t>
  </si>
  <si>
    <t>1165</t>
  </si>
  <si>
    <t>The UK exit from the EU hasn’t changed my view – I still support NI staying in the UK</t>
  </si>
  <si>
    <t>1280</t>
  </si>
  <si>
    <t>635</t>
  </si>
  <si>
    <t>397</t>
  </si>
  <si>
    <t>295</t>
  </si>
  <si>
    <t>739</t>
  </si>
  <si>
    <t>309</t>
  </si>
  <si>
    <t>244</t>
  </si>
  <si>
    <t>1043</t>
  </si>
  <si>
    <t>The UK exit from the EU hasn’t changed my view – I still support NI staying in the UK %</t>
  </si>
  <si>
    <t>The UK exit from the EU hasn’t changed my view – I still support NI joining the Republic of Ireland in a united Ireland</t>
  </si>
  <si>
    <t>915</t>
  </si>
  <si>
    <t>480</t>
  </si>
  <si>
    <t>465</t>
  </si>
  <si>
    <t>232</t>
  </si>
  <si>
    <t>735</t>
  </si>
  <si>
    <t>The UK exit from the EU hasn’t changed my view – I still support NI joining the Republic of Ireland in a united Ireland %</t>
  </si>
  <si>
    <t>I used to support NI staying in the UK, but I would, or possibly would, now support NI joining the Republic of Ireland in a united Ireland</t>
  </si>
  <si>
    <t>550</t>
  </si>
  <si>
    <t>198</t>
  </si>
  <si>
    <t>246</t>
  </si>
  <si>
    <t>478</t>
  </si>
  <si>
    <t>I used to support NI staying in the UK, but I would, or possibly would, now support NI joining the Republic of Ireland in a united Ireland %</t>
  </si>
  <si>
    <t>I used to support NI joining the Republic of Ireland in a united Ireland, but I would, or possibly would, now support NI remaining in the UK</t>
  </si>
  <si>
    <t>I used to support NI joining the Republic of Ireland in a united Ireland, but I would, or possibly would, now support NI remaining in the UK %</t>
  </si>
  <si>
    <t>766</t>
  </si>
  <si>
    <t>934</t>
  </si>
  <si>
    <t>1124</t>
  </si>
  <si>
    <t>532</t>
  </si>
  <si>
    <t>319</t>
  </si>
  <si>
    <t>186</t>
  </si>
  <si>
    <t>119</t>
  </si>
  <si>
    <t>245</t>
  </si>
  <si>
    <t>406</t>
  </si>
  <si>
    <t>646</t>
  </si>
  <si>
    <t>1036</t>
  </si>
  <si>
    <t>347</t>
  </si>
  <si>
    <t>391</t>
  </si>
  <si>
    <t>262</t>
  </si>
  <si>
    <t>438</t>
  </si>
  <si>
    <t>392</t>
  </si>
  <si>
    <t>151</t>
  </si>
  <si>
    <t>294</t>
  </si>
  <si>
    <t>2325</t>
  </si>
  <si>
    <t>1198</t>
  </si>
  <si>
    <t>1127</t>
  </si>
  <si>
    <t>258</t>
  </si>
  <si>
    <t>786</t>
  </si>
  <si>
    <t>505</t>
  </si>
  <si>
    <t>728</t>
  </si>
  <si>
    <t>1130</t>
  </si>
  <si>
    <t>305</t>
  </si>
  <si>
    <t>605</t>
  </si>
  <si>
    <t>674</t>
  </si>
  <si>
    <t>284</t>
  </si>
  <si>
    <t>354</t>
  </si>
  <si>
    <t>360</t>
  </si>
  <si>
    <t>577</t>
  </si>
  <si>
    <t>687</t>
  </si>
  <si>
    <t>960</t>
  </si>
  <si>
    <t>473</t>
  </si>
  <si>
    <t>867</t>
  </si>
  <si>
    <t>1311</t>
  </si>
  <si>
    <t>1163</t>
  </si>
  <si>
    <t>1309</t>
  </si>
  <si>
    <t>417</t>
  </si>
  <si>
    <t>359</t>
  </si>
  <si>
    <t>501</t>
  </si>
  <si>
    <t>322</t>
  </si>
  <si>
    <t>486</t>
  </si>
  <si>
    <t>188</t>
  </si>
  <si>
    <t>598</t>
  </si>
  <si>
    <t>637</t>
  </si>
  <si>
    <t>773</t>
  </si>
  <si>
    <t>484</t>
  </si>
  <si>
    <t>823</t>
  </si>
  <si>
    <t>382</t>
  </si>
  <si>
    <t>330</t>
  </si>
  <si>
    <t>403</t>
  </si>
  <si>
    <t>192</t>
  </si>
  <si>
    <t>413</t>
  </si>
  <si>
    <t>602</t>
  </si>
  <si>
    <t>1627</t>
  </si>
  <si>
    <t>843</t>
  </si>
  <si>
    <t>557</t>
  </si>
  <si>
    <t>396</t>
  </si>
  <si>
    <t>534</t>
  </si>
  <si>
    <t>817</t>
  </si>
  <si>
    <t>225</t>
  </si>
  <si>
    <t>261</t>
  </si>
  <si>
    <t>210</t>
  </si>
  <si>
    <t>699</t>
  </si>
  <si>
    <t>416</t>
  </si>
  <si>
    <t>311</t>
  </si>
  <si>
    <t>877</t>
  </si>
  <si>
    <t>819</t>
  </si>
  <si>
    <t>521</t>
  </si>
  <si>
    <t>318</t>
  </si>
  <si>
    <t>452</t>
  </si>
  <si>
    <t>338</t>
  </si>
  <si>
    <t>136</t>
  </si>
  <si>
    <t>1567</t>
  </si>
  <si>
    <t>542</t>
  </si>
  <si>
    <t>437</t>
  </si>
  <si>
    <t>589</t>
  </si>
  <si>
    <t>710</t>
  </si>
  <si>
    <t>881</t>
  </si>
  <si>
    <t>259</t>
  </si>
  <si>
    <t>317</t>
  </si>
  <si>
    <t>1030</t>
  </si>
  <si>
    <t>468</t>
  </si>
  <si>
    <t>462</t>
  </si>
  <si>
    <t>346</t>
  </si>
  <si>
    <t>229</t>
  </si>
  <si>
    <t>752</t>
  </si>
  <si>
    <t>76</t>
  </si>
  <si>
    <t>272</t>
  </si>
  <si>
    <t>2844</t>
  </si>
  <si>
    <t>1456</t>
  </si>
  <si>
    <t>736</t>
  </si>
  <si>
    <t>721</t>
  </si>
  <si>
    <t>569</t>
  </si>
  <si>
    <t>723</t>
  </si>
  <si>
    <t>378</t>
  </si>
  <si>
    <t>653</t>
  </si>
  <si>
    <t>978</t>
  </si>
  <si>
    <t>1058</t>
  </si>
  <si>
    <t>555</t>
  </si>
  <si>
    <t>247</t>
  </si>
  <si>
    <t>509</t>
  </si>
  <si>
    <t>754</t>
  </si>
  <si>
    <t>847</t>
  </si>
  <si>
    <t>228</t>
  </si>
  <si>
    <t>227</t>
  </si>
  <si>
    <t>1510</t>
  </si>
  <si>
    <t>155</t>
  </si>
  <si>
    <t>761</t>
  </si>
  <si>
    <t>705</t>
  </si>
  <si>
    <t>193</t>
  </si>
  <si>
    <t>756</t>
  </si>
  <si>
    <t>631</t>
  </si>
  <si>
    <t>1004</t>
  </si>
  <si>
    <t>1184</t>
  </si>
  <si>
    <t>857</t>
  </si>
  <si>
    <t>257</t>
  </si>
  <si>
    <t>383</t>
  </si>
  <si>
    <t>213</t>
  </si>
  <si>
    <t>274</t>
  </si>
  <si>
    <t>205</t>
  </si>
  <si>
    <t>323</t>
  </si>
  <si>
    <t>1591</t>
  </si>
  <si>
    <t>794</t>
  </si>
  <si>
    <t>797</t>
  </si>
  <si>
    <t>608</t>
  </si>
  <si>
    <t>777</t>
  </si>
  <si>
    <t>409</t>
  </si>
  <si>
    <t>405</t>
  </si>
  <si>
    <t>333</t>
  </si>
  <si>
    <t>626</t>
  </si>
  <si>
    <t>1007</t>
  </si>
  <si>
    <t>1229</t>
  </si>
  <si>
    <t>795</t>
  </si>
  <si>
    <t>300</t>
  </si>
  <si>
    <t>369</t>
  </si>
  <si>
    <t>471</t>
  </si>
  <si>
    <t>624</t>
  </si>
  <si>
    <t>It will make a united Ireland more likely</t>
  </si>
  <si>
    <t>1695</t>
  </si>
  <si>
    <t>828</t>
  </si>
  <si>
    <t>639</t>
  </si>
  <si>
    <t>561</t>
  </si>
  <si>
    <t>832</t>
  </si>
  <si>
    <t>414</t>
  </si>
  <si>
    <t>292</t>
  </si>
  <si>
    <t>306</t>
  </si>
  <si>
    <t>389</t>
  </si>
  <si>
    <t>630</t>
  </si>
  <si>
    <t>1008</t>
  </si>
  <si>
    <t>1276</t>
  </si>
  <si>
    <t>It will make a united Ireland more likely %</t>
  </si>
  <si>
    <t>It will make no difference either way</t>
  </si>
  <si>
    <t>996</t>
  </si>
  <si>
    <t>281</t>
  </si>
  <si>
    <t>255</t>
  </si>
  <si>
    <t>545</t>
  </si>
  <si>
    <t>685</t>
  </si>
  <si>
    <t>778</t>
  </si>
  <si>
    <t>It will make no difference either way %</t>
  </si>
  <si>
    <t>It will make a united Ireland less likely</t>
  </si>
  <si>
    <t>It will make a united Ireland less likely %</t>
  </si>
  <si>
    <t>Age Group</t>
  </si>
  <si>
    <t>East</t>
  </si>
  <si>
    <t>North</t>
  </si>
  <si>
    <t>South</t>
  </si>
  <si>
    <t>West</t>
  </si>
  <si>
    <t>Constitutional Position</t>
  </si>
  <si>
    <t>Prefer not to say/Can't Remember</t>
  </si>
  <si>
    <t xml:space="preserve"> For NI to REMAIN in the United Kingdom</t>
  </si>
  <si>
    <t xml:space="preserve"> For NI to REMAIN in the United Kingdom %</t>
  </si>
  <si>
    <t xml:space="preserve"> For NI to LEAVE the United Kingdom and join with the Republic of Ireland in a united Ireland</t>
  </si>
  <si>
    <t xml:space="preserve"> For NI to LEAVE the United Kingdom and join with the Republic of Ireland in a united Ireland %</t>
  </si>
  <si>
    <t>The results for each Individual Poll Question can be accessed via the Tabs at the bottom of the Spreadsheet - For each Poll Question demographic analyses are shown by: Gender, Age-Group, Socio-Economic Group, NI Residence Area (see attached description), 2017 NI Assembly Election - Past-Vote, Constitutional Position (Unionist, Nationalist, etc.), Community (Protestant, R. Catholic, etc.), and 2016 EU Referendum - Past-Vote.</t>
  </si>
  <si>
    <r>
      <rPr>
        <b/>
        <u/>
        <sz val="11"/>
        <color rgb="FF000000"/>
        <rFont val="Calibri"/>
        <family val="2"/>
      </rPr>
      <t>LucidTalk - Professional Credentials</t>
    </r>
    <r>
      <rPr>
        <b/>
        <sz val="11"/>
        <color rgb="FF000000"/>
        <rFont val="Calibri"/>
        <family val="2"/>
      </rPr>
      <t>: LucidTalk (and/or its officers) are members of the British Polling Council (BPC), the UK Market Research Society (UK MRS),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also (as published) of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</si>
  <si>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</si>
  <si>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NOTES RELATED TO WEIGHTING CALCULATIONS AND ANALYSIS:</t>
  </si>
  <si>
    <t>Constitutional Position - Weightings: the weightings shown on the adjacent table are calculated based on data such as the 2016 and 2017 Northern Ireland (NI) elections, NI census estimates, and electorate election figures for gender, age, religion, constituency etc. This data analysis was then combined with previous polling information and results from LucidTalk NI polls in the last 3 years for party and constitutional position. Strongly Unionist or Nationalist/Republican = Committed over a long time period, and a consistent Unionist or Nationalist/Republican voter respectively. Broadly-Mildly Unionist or Nationalist/Republican = 'Mostly' support that specific position, but intermittently, and are intermittent voters for that respective political position. Neutral = typically Alliance, Green, Independents voter group, and 'Others'.     Constitutional Position - Neutral = typically Alliance, Green, Independents voter group, and 'Others', Unionists = Those who vote for Unionist parties + people from a Unionist heritage background, Nationalist and/or Republican = Those who vote for SDLP/Sinn Fein + people from a Nationalist/Republican heritage background.</t>
  </si>
  <si>
    <t>Contents</t>
  </si>
  <si>
    <t>PNTS CR</t>
  </si>
  <si>
    <t>=</t>
  </si>
  <si>
    <t>Can't Remember - Prefer not to say</t>
  </si>
  <si>
    <t>NI Region - Residence Area (see description)</t>
  </si>
  <si>
    <t>NI Assembly Election Vote 2017: CNR = Catholic/Nationalist/Republican, PUL = Protestant/Unionist/Loyalist</t>
  </si>
  <si>
    <t>Community</t>
  </si>
  <si>
    <t>EU Referendum 2016 - Past Vote. CNR</t>
  </si>
  <si>
    <t>Socio-Economic Group</t>
  </si>
  <si>
    <t>Non-Voters</t>
  </si>
  <si>
    <t xml:space="preserve">QUESTION 3: Should a border poll to determine whether NI remains part of the UK be held within the next 5 years? </t>
  </si>
  <si>
    <t xml:space="preserve">QUESTION 4: If a Northern Ireland NI border poll was held TODAY how would you vote? </t>
  </si>
  <si>
    <t xml:space="preserve">QUESTION 5: Do you believe the UK s trade protocol with the EU the so called Northern Ireland Protocol which requires checks on goods crossing the Irish Sea from Great Britain should be scrapped? </t>
  </si>
  <si>
    <t xml:space="preserve">QUESTION 6: Northern Ireland NI members of the NI Assembly MLAs will vote on whether NI stays in the EU single market in 3 years time - How should they vote? </t>
  </si>
  <si>
    <t xml:space="preserve">QUESTION 7: Has the UK's exit from the EU changed your mind on the constitutional position of Northern Ireland? </t>
  </si>
  <si>
    <t>QUESTION 8: Some suggest that, in the event of a united Ireland, there would need to be radical changes to accommodate the whole island. Please indicate if you agree or disagree with the following... - Q8.1 In a future united Ireland the Stormont Assembly and devolved Executive should be retained under the authority of a Dublin government</t>
  </si>
  <si>
    <t>QUESTION 8: Some suggest that, in the event of a united Ireland, there would need to be radical changes to accommodate the whole island. Please indicate if you agree or disagree with the following... - Q8.2 Ireland should adopt a British style NHS health care system with no charges for anyone to visit the A&amp;E the GP or to receive prescription medicine</t>
  </si>
  <si>
    <t>QUESTION 8: Some suggest that, in the event of a united Ireland, there would need to be radical changes to accommodate the whole island. Please indicate if you agree or disagree with the following... - Q8.3 Ireland should change the design of its flag to accommodate unionist sentiments</t>
  </si>
  <si>
    <t>QUESTION 9: Do you believe Northern Ireland will be part of the UK... - Q9.1 in 10 years?</t>
  </si>
  <si>
    <t>QUESTION 9: Do you believe Northern Ireland will be part of the UK… - Q9.2 in 25 years</t>
  </si>
  <si>
    <t>QUESTION 9: Do you believe Northern Ireland will be part of the UK… - Q9.3 in 50 years</t>
  </si>
  <si>
    <t>QUESTION 9: Do you believe Northern Ireland will be part of the UK… - Q9.4 in 100 years</t>
  </si>
  <si>
    <t xml:space="preserve">QUESTION 10: If Scotland votes for independence in the next 5 years what impact do you think this will have on Northern Ireland's position within the United Kingdom? </t>
  </si>
  <si>
    <t>QUESTION 1: Northern Ireland is marking the centenary of its formation this summer. Please indicate if you agree or disagree with the following regarding the centenary... - Q1.1 - The formation of Northern Ireland 100 years ago was an achievement which should be celebrated?</t>
  </si>
  <si>
    <t>QUESTION 1: Northern Ireland is marking the centenary of its formation this summer. Please indicate if you agree or disagree with the following regarding the centenary... - Q1.4 Northern Ireland's 100 year history is not just about constitutional politics The centenary should provide an opportunity to showcase its sporting business scientific and cultural achievements</t>
  </si>
  <si>
    <t>QUESTION 1: Northern Ireland is marking the centenary of its formation this summer. Please indicate if you agree or disagree with the following regarding the centenary... - Q1.2 The partition of Ireland and the creation of a land border 100 years ago was a negative development which should be regretted?</t>
  </si>
  <si>
    <t>QUESTION 1: Northern Ireland is marking the centenary of its formation this summer. Please indicate if you agree or disagree with the following regarding the centenary... - Q1.3 The events surrounding Northern Ireland's formation should be marked in a neutral manner acknowledging the different opinions on the subject?</t>
  </si>
  <si>
    <t>QUESTION 2: NI’s history has been marked by periods of violence and instability, but the centenary falls 23 years after the Belfast/Good Friday Agreement. Please indicate if you agree or disagree with the following... - Q2.1 NI has put its violent past behind it and any future political decisions will be made peacefully and democratically</t>
  </si>
  <si>
    <t>QUESTION 2: NI’s history has been marked by periods of violence and instability, but the centenary falls 23 years after the Belfast/Good Friday Agreement. Please indicate if you agree or disagree with the following... - Q2.2 The dispute over NI's status remains unresolved and there is still a potential for violence in the future</t>
  </si>
  <si>
    <t>QUESTION 8: Some suggest that, in the event of a united Ireland, there would need to be radical changes to accommodate the whole island. Please indicate if you agree or disagree with the following... - Q8.4 Ireland should replace The Soldier's Song Amhrán na bhFiann with a more inclusive national anthem</t>
  </si>
  <si>
    <t xml:space="preserve">LucidTalk - Northern Ireland (NI)-Wide BBC SPOTLIGHT 'Tracker' Poll April 2021: Data Results - Weighted/NI Representative sample: 2,845 Responses. </t>
  </si>
  <si>
    <t>DEMOGRAPHIC DATA - NI Region/Residence Area - by NI Political Constituencies (18):
East NI - Belfast/Belfast area - the 4 Belfast constituencies (North, South, East, and West) + North Down/Lagan Valley/South Antrim/East Antrim
North NI - Foyle/East Londonderry/North Antrim 
South NI – South Down/Strangford/Newry and Armagh/Upper Bann
West NI - Fermanagh and South Tyrone/Mid-Ulster/West Tyrone</t>
  </si>
  <si>
    <t>QUESTION 1: Northern Ireland is marking the centenary of its formation this summer. Please indicate if you agree or disagree with the following regarding the centenary... - Q1.5 We should concentrate on the current challenges presented by the Covid pandemic rather than the centenary</t>
  </si>
  <si>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2,845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2016 EU Referendum, the 2015 and 2017 Northern Ireland (NI) Assembly Elections, the 2017 NI Westminster election, the 2019 NI European Election, the 2019 NI Westminster election, NI census estimates, and electorate election figures for gender, age, religion, constituency etc. plus previous polling information and results from LucidTalk NI polls in the last 5 years for party and constitutional position. </t>
    </r>
  </si>
  <si>
    <t xml:space="preserve">Where referenced in this document the following abbreviations and acronyms are used: NI - Northern Ireland, ROI - Republic of Ireland, LT – LucidTalk, UK – United Kingdom, BPC – British Polling Council, AIMRO - Association of Irish Market Research Organisations.
</t>
  </si>
  <si>
    <t>FULL RESULTS: DATA TABLES - Weighted and Unweighted (All Responses). This was part of an 'all-Ireland' poll-project with a parallel poll-project run in the ROI by 'Ireland Thinks'</t>
  </si>
  <si>
    <r>
      <rPr>
        <b/>
        <u/>
        <sz val="11"/>
        <color rgb="FF000000"/>
        <rFont val="Calibri"/>
        <family val="2"/>
      </rPr>
      <t>METHODOLOGY</t>
    </r>
    <r>
      <rPr>
        <b/>
        <sz val="11"/>
        <color rgb="FF000000"/>
        <rFont val="Calibri"/>
        <family val="2"/>
      </rPr>
      <t>: Polling was carried out by Belfast based polling and market research company LucidTalk in association with Ireland Thinks. The main poll design, field research, and analysis, for both polls (NI and ROI), took place in the period: 5th - 15th April 2021. For the NI Poll: The project targeted the established Northern Ireland (NI) LucidTalk online Opinion Panel (13,316 members) which is balanced by gender, age-group, area of residence, and community background, in order to be demographically representative of Northern Ireland. 2,932 full responses were received. A data auditing process was then carried out to ensure all completed poll-surveys were genuine 'one-person, one-vote' responses, and this resulted in 2,867 responses being considered and verified as the base data-set (weighted and unweighted). Then in order to produce a robust and accurate balanced NI representative sample, this base data-set of 2,867 responses was then weighted by gender, community background and additional demographic measurements to reflect the demographic composition of Northern Ireland resulting in the weighted data tables and weighted results set i.e. the final results - 2,845 responses (weighted) and these are the results presented in this report. All data results produced are accurate to a margin of error of +/-2.3%, at 95% confidence. NB all surveys and polls may be subject to sources of error, including, but not limited to sampling error, coverage error, and measurement error. All reported margins of sampling error include the computed design effects for weighting.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</si>
</sst>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scheme val="minor"/>
    </font>
    <font>
      <sz val="11"/>
      <color rgb="FFFFFFFF"/>
      <name val="Arial Narrow"/>
      <family val="2"/>
    </font>
    <font>
      <b/>
      <sz val="11"/>
      <color rgb="FF000000"/>
      <name val="Calibri"/>
      <family val="2"/>
    </font>
    <font>
      <b/>
      <sz val="11"/>
      <color rgb="FF000000"/>
      <name val="Calibri"/>
      <family val="2"/>
      <scheme val="minor"/>
    </font>
    <font>
      <sz val="11"/>
      <color rgb="FF000000"/>
      <name val="Calibri"/>
      <family val="2"/>
    </font>
    <font>
      <b/>
      <sz val="16"/>
      <color rgb="FF000000"/>
      <name val="Calibri"/>
      <family val="2"/>
    </font>
    <font>
      <b/>
      <sz val="14"/>
      <color rgb="FFFF0000"/>
      <name val="Calibri"/>
      <family val="2"/>
    </font>
    <font>
      <b/>
      <sz val="14"/>
      <color rgb="FFFF0000"/>
      <name val="Calibri"/>
      <family val="2"/>
      <scheme val="minor"/>
    </font>
    <font>
      <sz val="14"/>
      <color rgb="FF000000"/>
      <name val="Calibri"/>
      <family val="2"/>
      <scheme val="minor"/>
    </font>
    <font>
      <b/>
      <sz val="12"/>
      <color theme="9" tint="-0.499984740745262"/>
      <name val="Calibri"/>
      <family val="2"/>
    </font>
    <font>
      <sz val="12"/>
      <color theme="9" tint="-0.499984740745262"/>
      <name val="Calibri"/>
      <family val="2"/>
      <scheme val="minor"/>
    </font>
    <font>
      <b/>
      <u/>
      <sz val="11"/>
      <color rgb="FF000000"/>
      <name val="Calibri"/>
      <family val="2"/>
    </font>
    <font>
      <b/>
      <sz val="12"/>
      <name val="Calibri"/>
      <family val="2"/>
    </font>
    <font>
      <b/>
      <sz val="11"/>
      <color rgb="FF000000"/>
      <name val="Bahnschrift"/>
      <family val="2"/>
    </font>
    <font>
      <sz val="10"/>
      <color rgb="FF000000"/>
      <name val="Bahnschrift"/>
      <family val="2"/>
    </font>
    <font>
      <sz val="11"/>
      <color rgb="FF000000"/>
      <name val="Bahnschrift"/>
      <family val="2"/>
    </font>
    <font>
      <b/>
      <sz val="9"/>
      <color rgb="FF000000"/>
      <name val="Bahnschrift"/>
      <family val="2"/>
    </font>
    <font>
      <b/>
      <u/>
      <sz val="24"/>
      <color rgb="FF000000"/>
      <name val="Calibri"/>
      <family val="2"/>
    </font>
    <font>
      <u/>
      <sz val="11"/>
      <color theme="10"/>
      <name val="Calibri"/>
      <family val="2"/>
      <scheme val="minor"/>
    </font>
    <font>
      <u/>
      <sz val="16"/>
      <color theme="10"/>
      <name val="Calibri"/>
      <family val="2"/>
      <scheme val="minor"/>
    </font>
    <font>
      <sz val="14"/>
      <color rgb="FFFFFFFF"/>
      <name val="Arial Narrow"/>
      <family val="2"/>
    </font>
    <font>
      <b/>
      <sz val="18"/>
      <color rgb="FF000000"/>
      <name val="Calibri"/>
      <family val="2"/>
      <scheme val="minor"/>
    </font>
    <font>
      <b/>
      <u/>
      <sz val="16"/>
      <color rgb="FF0070C0"/>
      <name val="Calibri"/>
      <family val="2"/>
      <scheme val="minor"/>
    </font>
    <font>
      <b/>
      <sz val="20"/>
      <color rgb="FF000000"/>
      <name val="Bahnschrift"/>
      <family val="2"/>
    </font>
    <font>
      <sz val="20"/>
      <color rgb="FF000000"/>
      <name val="Bahnschrift"/>
      <family val="2"/>
    </font>
    <font>
      <sz val="14"/>
      <color rgb="FFA9A9A9"/>
      <name val="Arial Narrow"/>
      <family val="2"/>
    </font>
    <font>
      <sz val="14"/>
      <color rgb="FF000000"/>
      <name val="Arial Narrow"/>
      <family val="2"/>
    </font>
  </fonts>
  <fills count="5">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s>
  <borders count="29">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bottom/>
      <diagonal/>
    </border>
    <border>
      <left/>
      <right/>
      <top style="double">
        <color auto="1"/>
      </top>
      <bottom/>
      <diagonal/>
    </border>
    <border>
      <left style="thin">
        <color rgb="FFFFFFFF"/>
      </left>
      <right/>
      <top style="thin">
        <color rgb="FFFFFFFF"/>
      </top>
      <bottom style="thin">
        <color rgb="FF4F81BD"/>
      </bottom>
      <diagonal/>
    </border>
    <border>
      <left/>
      <right style="thin">
        <color rgb="FFFFFFFF"/>
      </right>
      <top style="thin">
        <color rgb="FFFFFFFF"/>
      </top>
      <bottom style="thin">
        <color rgb="FF4F81BD"/>
      </bottom>
      <diagonal/>
    </border>
    <border>
      <left/>
      <right/>
      <top style="thin">
        <color rgb="FFFFFFFF"/>
      </top>
      <bottom style="thin">
        <color rgb="FF4F81BD"/>
      </bottom>
      <diagonal/>
    </border>
    <border>
      <left style="thin">
        <color rgb="FFFFFFFF"/>
      </left>
      <right/>
      <top/>
      <bottom style="thin">
        <color rgb="FF4F81BD"/>
      </bottom>
      <diagonal/>
    </border>
    <border>
      <left/>
      <right/>
      <top/>
      <bottom style="thin">
        <color rgb="FF4F81BD"/>
      </bottom>
      <diagonal/>
    </border>
    <border>
      <left/>
      <right style="thin">
        <color rgb="FFFFFFFF"/>
      </right>
      <top/>
      <bottom style="thin">
        <color rgb="FF4F81BD"/>
      </bottom>
      <diagonal/>
    </border>
  </borders>
  <cellStyleXfs count="2">
    <xf numFmtId="0" fontId="0" fillId="0" borderId="0"/>
    <xf numFmtId="0" fontId="18" fillId="0" borderId="0" applyNumberFormat="0" applyFill="0" applyBorder="0" applyAlignment="0" applyProtection="0"/>
  </cellStyleXfs>
  <cellXfs count="77">
    <xf numFmtId="0" fontId="0" fillId="0" borderId="0" xfId="0"/>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xf numFmtId="9" fontId="0" fillId="0" borderId="0" xfId="0" applyNumberFormat="1"/>
    <xf numFmtId="0" fontId="0" fillId="0" borderId="4" xfId="0" applyBorder="1"/>
    <xf numFmtId="0" fontId="2" fillId="0" borderId="5" xfId="0" applyFont="1" applyBorder="1" applyAlignment="1">
      <alignment horizontal="left" vertical="top" wrapText="1"/>
    </xf>
    <xf numFmtId="0" fontId="0" fillId="0" borderId="8" xfId="0" applyBorder="1"/>
    <xf numFmtId="0" fontId="4" fillId="0" borderId="4" xfId="0" applyFont="1" applyBorder="1" applyAlignment="1">
      <alignment wrapText="1"/>
    </xf>
    <xf numFmtId="0" fontId="0" fillId="0" borderId="5" xfId="0" applyBorder="1"/>
    <xf numFmtId="0" fontId="12" fillId="0" borderId="8" xfId="0" applyFont="1" applyBorder="1" applyAlignment="1">
      <alignment horizontal="left" vertical="top" wrapText="1"/>
    </xf>
    <xf numFmtId="0" fontId="12" fillId="0" borderId="0" xfId="0" applyFont="1" applyAlignment="1">
      <alignment vertical="top" wrapText="1"/>
    </xf>
    <xf numFmtId="0" fontId="12" fillId="0" borderId="21" xfId="0" applyFont="1" applyBorder="1" applyAlignment="1">
      <alignment vertical="top" wrapText="1"/>
    </xf>
    <xf numFmtId="0" fontId="0" fillId="0" borderId="22" xfId="0" applyBorder="1"/>
    <xf numFmtId="0" fontId="13" fillId="0" borderId="0" xfId="0" applyFont="1" applyAlignment="1">
      <alignment horizontal="right" wrapText="1"/>
    </xf>
    <xf numFmtId="49" fontId="15" fillId="0" borderId="0" xfId="0" applyNumberFormat="1" applyFont="1" applyAlignment="1">
      <alignment vertical="top" wrapText="1"/>
    </xf>
    <xf numFmtId="0" fontId="0" fillId="0" borderId="0" xfId="0" applyAlignment="1">
      <alignment wrapText="1"/>
    </xf>
    <xf numFmtId="0" fontId="15" fillId="0" borderId="0" xfId="0" applyFont="1"/>
    <xf numFmtId="0" fontId="13" fillId="0" borderId="0" xfId="0" applyFont="1" applyAlignment="1">
      <alignment vertical="top" wrapText="1"/>
    </xf>
    <xf numFmtId="0" fontId="16" fillId="0" borderId="0" xfId="0" applyFont="1" applyAlignment="1">
      <alignment vertical="top" wrapText="1"/>
    </xf>
    <xf numFmtId="0" fontId="17" fillId="0" borderId="0" xfId="0" applyFont="1" applyAlignment="1">
      <alignment horizontal="left" vertical="top" wrapText="1"/>
    </xf>
    <xf numFmtId="0" fontId="19" fillId="0" borderId="0" xfId="1" applyFont="1" applyAlignment="1">
      <alignment horizontal="left" vertical="top" wrapText="1"/>
    </xf>
    <xf numFmtId="0" fontId="18" fillId="0" borderId="0" xfId="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20" fillId="3" borderId="2" xfId="0" applyFont="1" applyFill="1" applyBorder="1" applyAlignment="1">
      <alignment horizontal="center" vertical="center" wrapText="1"/>
    </xf>
    <xf numFmtId="0" fontId="21" fillId="0" borderId="0" xfId="0" applyFont="1" applyAlignment="1">
      <alignment horizontal="center" vertical="center"/>
    </xf>
    <xf numFmtId="0" fontId="22" fillId="0" borderId="0" xfId="1" applyFont="1" applyBorder="1"/>
    <xf numFmtId="0" fontId="25" fillId="0" borderId="3" xfId="0" applyFont="1" applyBorder="1" applyAlignment="1">
      <alignment horizontal="left"/>
    </xf>
    <xf numFmtId="0" fontId="25" fillId="0" borderId="2" xfId="0" applyFont="1" applyBorder="1" applyAlignment="1">
      <alignment horizontal="right"/>
    </xf>
    <xf numFmtId="0" fontId="26" fillId="0" borderId="3" xfId="0" applyFont="1" applyBorder="1" applyAlignment="1">
      <alignment horizontal="left"/>
    </xf>
    <xf numFmtId="0" fontId="26" fillId="0" borderId="2" xfId="0" applyFont="1" applyBorder="1" applyAlignment="1">
      <alignment horizontal="right"/>
    </xf>
    <xf numFmtId="9" fontId="26" fillId="0" borderId="2" xfId="0" applyNumberFormat="1" applyFont="1" applyBorder="1" applyAlignment="1">
      <alignment horizontal="right"/>
    </xf>
    <xf numFmtId="0" fontId="0" fillId="0" borderId="0" xfId="0"/>
    <xf numFmtId="0" fontId="23" fillId="0" borderId="0" xfId="0" applyFont="1" applyAlignment="1">
      <alignment wrapText="1"/>
    </xf>
    <xf numFmtId="0" fontId="24" fillId="0" borderId="0" xfId="0" applyFont="1" applyAlignment="1"/>
    <xf numFmtId="0" fontId="0" fillId="0" borderId="0" xfId="0" applyAlignment="1"/>
    <xf numFmtId="0" fontId="15" fillId="0" borderId="0" xfId="0" applyFont="1" applyAlignment="1"/>
    <xf numFmtId="0" fontId="18" fillId="0" borderId="0" xfId="1" applyBorder="1"/>
    <xf numFmtId="0" fontId="2"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6" fillId="0" borderId="9"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6" fillId="0" borderId="12" xfId="0"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0" fontId="9"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2"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2" fillId="0" borderId="18" xfId="0" applyFont="1" applyBorder="1" applyAlignment="1">
      <alignment horizontal="left" vertical="top" wrapText="1"/>
    </xf>
    <xf numFmtId="0" fontId="3" fillId="0" borderId="19" xfId="0" applyFont="1" applyBorder="1" applyAlignment="1">
      <alignment horizontal="left" vertical="top" wrapText="1"/>
    </xf>
    <xf numFmtId="0" fontId="0" fillId="0" borderId="19" xfId="0" applyBorder="1" applyAlignment="1">
      <alignment horizontal="left" wrapText="1"/>
    </xf>
    <xf numFmtId="0" fontId="0" fillId="0" borderId="20" xfId="0" applyBorder="1" applyAlignment="1">
      <alignment horizontal="left" wrapText="1"/>
    </xf>
    <xf numFmtId="0" fontId="4" fillId="4" borderId="12" xfId="0" applyFont="1" applyFill="1" applyBorder="1" applyAlignment="1">
      <alignment horizontal="left" wrapText="1"/>
    </xf>
    <xf numFmtId="0" fontId="0" fillId="4" borderId="13" xfId="0" applyFill="1" applyBorder="1" applyAlignment="1">
      <alignment horizontal="left" wrapText="1"/>
    </xf>
    <xf numFmtId="0" fontId="0" fillId="4" borderId="14" xfId="0" applyFill="1" applyBorder="1" applyAlignment="1">
      <alignment horizontal="left" wrapText="1"/>
    </xf>
    <xf numFmtId="49" fontId="14" fillId="0" borderId="0" xfId="0" applyNumberFormat="1" applyFont="1" applyAlignment="1">
      <alignment horizontal="left" vertical="top" wrapText="1"/>
    </xf>
    <xf numFmtId="0" fontId="3" fillId="0" borderId="0" xfId="0" applyFont="1" applyAlignment="1">
      <alignment horizontal="center" vertical="center" wrapText="1"/>
    </xf>
    <xf numFmtId="0" fontId="23" fillId="0" borderId="0" xfId="0" applyFont="1" applyAlignment="1">
      <alignment horizontal="left" wrapText="1"/>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3" fillId="0" borderId="0" xfId="0" applyFont="1" applyAlignment="1">
      <alignment wrapText="1"/>
    </xf>
    <xf numFmtId="0" fontId="24"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106680</xdr:colOff>
      <xdr:row>1</xdr:row>
      <xdr:rowOff>63651</xdr:rowOff>
    </xdr:from>
    <xdr:ext cx="2804160" cy="827890"/>
    <xdr:pic>
      <xdr:nvPicPr>
        <xdr:cNvPr id="2" name="Picture 1">
          <a:extLst>
            <a:ext uri="{FF2B5EF4-FFF2-40B4-BE49-F238E27FC236}">
              <a16:creationId xmlns:a16="http://schemas.microsoft.com/office/drawing/2014/main" id="{C4BDC366-72DC-4A1E-8DF2-7B2A605EEE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6820" y="642771"/>
          <a:ext cx="2804160" cy="827890"/>
        </a:xfrm>
        <a:prstGeom prst="rect">
          <a:avLst/>
        </a:prstGeom>
        <a:noFill/>
        <a:ln>
          <a:noFill/>
        </a:ln>
      </xdr:spPr>
    </xdr:pic>
    <xdr:clientData/>
  </xdr:oneCellAnchor>
  <xdr:twoCellAnchor editAs="oneCell">
    <xdr:from>
      <xdr:col>2</xdr:col>
      <xdr:colOff>0</xdr:colOff>
      <xdr:row>1</xdr:row>
      <xdr:rowOff>0</xdr:rowOff>
    </xdr:from>
    <xdr:to>
      <xdr:col>2</xdr:col>
      <xdr:colOff>2179320</xdr:colOff>
      <xdr:row>1</xdr:row>
      <xdr:rowOff>891540</xdr:rowOff>
    </xdr:to>
    <xdr:pic>
      <xdr:nvPicPr>
        <xdr:cNvPr id="3" name="Picture 2">
          <a:extLst>
            <a:ext uri="{FF2B5EF4-FFF2-40B4-BE49-F238E27FC236}">
              <a16:creationId xmlns:a16="http://schemas.microsoft.com/office/drawing/2014/main" id="{F6BE8E53-539F-4238-BDEF-6F0A22B47483}"/>
            </a:ext>
          </a:extLst>
        </xdr:cNvPr>
        <xdr:cNvPicPr>
          <a:picLocks noChangeAspect="1"/>
        </xdr:cNvPicPr>
      </xdr:nvPicPr>
      <xdr:blipFill>
        <a:blip xmlns:r="http://schemas.openxmlformats.org/officeDocument/2006/relationships" r:embed="rId2"/>
        <a:stretch>
          <a:fillRect/>
        </a:stretch>
      </xdr:blipFill>
      <xdr:spPr>
        <a:xfrm>
          <a:off x="6271260" y="579120"/>
          <a:ext cx="2179320" cy="891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09A6-7778-4013-B419-6FA4F73B2A11}">
  <dimension ref="A1:M31"/>
  <sheetViews>
    <sheetView tabSelected="1" workbookViewId="0">
      <selection activeCell="B6" sqref="B6:H6"/>
    </sheetView>
  </sheetViews>
  <sheetFormatPr defaultRowHeight="14.4" x14ac:dyDescent="0.3"/>
  <cols>
    <col min="1" max="1" width="10.6640625" style="3" customWidth="1"/>
    <col min="2" max="2" width="80.77734375" style="3" customWidth="1"/>
    <col min="3" max="3" width="69.33203125" style="3" customWidth="1"/>
    <col min="4" max="16384" width="8.88671875" style="3"/>
  </cols>
  <sheetData>
    <row r="1" spans="1:13" ht="45.6" customHeight="1" thickTop="1" thickBot="1" x14ac:dyDescent="0.35">
      <c r="A1" s="5"/>
      <c r="B1" s="6" t="s">
        <v>983</v>
      </c>
      <c r="C1" s="42"/>
      <c r="D1" s="42"/>
      <c r="E1" s="42"/>
      <c r="F1" s="42"/>
      <c r="G1" s="42"/>
      <c r="H1" s="43"/>
    </row>
    <row r="2" spans="1:13" ht="73.8" customHeight="1" thickTop="1" thickBot="1" x14ac:dyDescent="0.35">
      <c r="A2" s="7"/>
      <c r="B2" s="8"/>
      <c r="C2" s="44"/>
      <c r="D2" s="44"/>
      <c r="E2" s="44"/>
      <c r="F2" s="44"/>
      <c r="G2" s="44"/>
      <c r="H2" s="45"/>
    </row>
    <row r="3" spans="1:13" ht="18.600000000000001" thickTop="1" x14ac:dyDescent="0.35">
      <c r="A3" s="7"/>
      <c r="B3" s="46" t="s">
        <v>979</v>
      </c>
      <c r="C3" s="47"/>
      <c r="D3" s="47"/>
      <c r="E3" s="47"/>
      <c r="F3" s="47"/>
      <c r="G3" s="47"/>
      <c r="H3" s="48"/>
    </row>
    <row r="4" spans="1:13" ht="18" x14ac:dyDescent="0.35">
      <c r="A4" s="7"/>
      <c r="B4" s="49" t="s">
        <v>984</v>
      </c>
      <c r="C4" s="50"/>
      <c r="D4" s="50"/>
      <c r="E4" s="50"/>
      <c r="F4" s="50"/>
      <c r="G4" s="50"/>
      <c r="H4" s="51"/>
    </row>
    <row r="5" spans="1:13" ht="49.8" customHeight="1" x14ac:dyDescent="0.3">
      <c r="A5" s="7"/>
      <c r="B5" s="52" t="s">
        <v>944</v>
      </c>
      <c r="C5" s="53"/>
      <c r="D5" s="53"/>
      <c r="E5" s="53"/>
      <c r="F5" s="53"/>
      <c r="G5" s="53"/>
      <c r="H5" s="54"/>
    </row>
    <row r="6" spans="1:13" ht="103.2" customHeight="1" x14ac:dyDescent="0.3">
      <c r="A6" s="7"/>
      <c r="B6" s="39" t="s">
        <v>985</v>
      </c>
      <c r="C6" s="40"/>
      <c r="D6" s="40"/>
      <c r="E6" s="40"/>
      <c r="F6" s="40"/>
      <c r="G6" s="40"/>
      <c r="H6" s="41"/>
    </row>
    <row r="7" spans="1:13" ht="148.19999999999999" customHeight="1" thickBot="1" x14ac:dyDescent="0.35">
      <c r="A7" s="7"/>
      <c r="B7" s="55" t="s">
        <v>982</v>
      </c>
      <c r="C7" s="56"/>
      <c r="D7" s="56"/>
      <c r="E7" s="56"/>
      <c r="F7" s="56"/>
      <c r="G7" s="56"/>
      <c r="H7" s="57"/>
    </row>
    <row r="8" spans="1:13" ht="45" customHeight="1" thickTop="1" x14ac:dyDescent="0.3">
      <c r="A8" s="7"/>
      <c r="B8" s="58" t="s">
        <v>945</v>
      </c>
      <c r="C8" s="59"/>
      <c r="D8" s="59"/>
      <c r="E8" s="60"/>
      <c r="F8" s="60"/>
      <c r="G8" s="60"/>
      <c r="H8" s="61"/>
    </row>
    <row r="9" spans="1:13" x14ac:dyDescent="0.3">
      <c r="A9" s="7"/>
      <c r="B9" s="62"/>
      <c r="C9" s="63"/>
      <c r="D9" s="63"/>
      <c r="E9" s="63"/>
      <c r="F9" s="63"/>
      <c r="G9" s="63"/>
      <c r="H9" s="64"/>
    </row>
    <row r="10" spans="1:13" ht="46.2" customHeight="1" thickBot="1" x14ac:dyDescent="0.35">
      <c r="A10" s="7"/>
      <c r="B10" s="55" t="s">
        <v>946</v>
      </c>
      <c r="C10" s="56"/>
      <c r="D10" s="56"/>
      <c r="E10" s="56"/>
      <c r="F10" s="56"/>
      <c r="G10" s="56"/>
      <c r="H10" s="57"/>
    </row>
    <row r="11" spans="1:13" ht="98.4" customHeight="1" thickTop="1" thickBot="1" x14ac:dyDescent="0.35">
      <c r="A11" s="9"/>
      <c r="B11" s="10" t="s">
        <v>980</v>
      </c>
      <c r="C11" s="11"/>
      <c r="D11" s="11"/>
      <c r="E11" s="11"/>
      <c r="F11" s="11"/>
      <c r="G11" s="11"/>
      <c r="H11" s="12"/>
    </row>
    <row r="12" spans="1:13" ht="15" thickTop="1" x14ac:dyDescent="0.3">
      <c r="A12" s="13"/>
      <c r="B12" s="13"/>
      <c r="C12" s="13"/>
      <c r="D12" s="13"/>
      <c r="E12" s="13"/>
      <c r="F12" s="13"/>
      <c r="G12" s="13"/>
      <c r="H12" s="13"/>
    </row>
    <row r="13" spans="1:13" ht="14.4" customHeight="1" x14ac:dyDescent="0.3">
      <c r="B13" s="14" t="s">
        <v>947</v>
      </c>
      <c r="C13" s="65" t="s">
        <v>948</v>
      </c>
      <c r="D13" s="15"/>
      <c r="E13" s="15"/>
      <c r="F13" s="15"/>
      <c r="G13" s="15"/>
      <c r="H13" s="15"/>
      <c r="I13" s="15"/>
      <c r="J13" s="15"/>
      <c r="K13" s="15"/>
      <c r="L13" s="15"/>
      <c r="M13" s="15"/>
    </row>
    <row r="14" spans="1:13" x14ac:dyDescent="0.3">
      <c r="B14" s="16"/>
      <c r="C14" s="65"/>
      <c r="D14" s="15"/>
      <c r="E14" s="15"/>
      <c r="F14" s="15"/>
      <c r="G14" s="15"/>
      <c r="H14" s="15"/>
      <c r="I14" s="15"/>
      <c r="J14" s="15"/>
      <c r="K14" s="15"/>
      <c r="L14" s="15"/>
      <c r="M14" s="15"/>
    </row>
    <row r="15" spans="1:13" x14ac:dyDescent="0.3">
      <c r="B15" s="17"/>
      <c r="C15" s="65"/>
      <c r="D15" s="15"/>
      <c r="E15" s="15"/>
      <c r="F15" s="15"/>
      <c r="G15" s="15"/>
      <c r="H15" s="15"/>
      <c r="I15" s="15"/>
      <c r="J15" s="15"/>
      <c r="K15" s="15"/>
      <c r="L15" s="15"/>
      <c r="M15" s="15"/>
    </row>
    <row r="16" spans="1:13" x14ac:dyDescent="0.3">
      <c r="B16" s="17"/>
      <c r="C16" s="65"/>
      <c r="D16" s="15"/>
      <c r="E16" s="15"/>
      <c r="F16" s="15"/>
      <c r="G16" s="15"/>
      <c r="H16" s="15"/>
      <c r="I16" s="15"/>
      <c r="J16" s="15"/>
      <c r="K16" s="15"/>
      <c r="L16" s="15"/>
      <c r="M16" s="15"/>
    </row>
    <row r="17" spans="2:13" x14ac:dyDescent="0.3">
      <c r="B17" s="17"/>
      <c r="C17" s="65"/>
      <c r="D17" s="15"/>
      <c r="E17" s="15"/>
      <c r="F17" s="15"/>
      <c r="G17" s="15"/>
      <c r="H17" s="15"/>
      <c r="I17" s="15"/>
      <c r="J17" s="15"/>
      <c r="K17" s="15"/>
      <c r="L17" s="15"/>
      <c r="M17" s="15"/>
    </row>
    <row r="18" spans="2:13" x14ac:dyDescent="0.3">
      <c r="B18" s="17"/>
      <c r="C18" s="65"/>
      <c r="D18" s="15"/>
      <c r="E18" s="15"/>
      <c r="F18" s="15"/>
      <c r="G18" s="15"/>
      <c r="H18" s="15"/>
      <c r="I18" s="15"/>
      <c r="J18" s="15"/>
      <c r="K18" s="15"/>
      <c r="L18" s="15"/>
      <c r="M18" s="15"/>
    </row>
    <row r="19" spans="2:13" ht="14.4" customHeight="1" x14ac:dyDescent="0.3">
      <c r="C19" s="65"/>
      <c r="D19" s="18"/>
      <c r="E19" s="18"/>
      <c r="F19" s="18"/>
      <c r="G19" s="18"/>
      <c r="H19" s="18"/>
      <c r="I19" s="18"/>
      <c r="J19" s="18"/>
      <c r="K19" s="18"/>
    </row>
    <row r="20" spans="2:13" x14ac:dyDescent="0.3">
      <c r="C20" s="65"/>
      <c r="D20" s="18"/>
      <c r="E20" s="18"/>
      <c r="F20" s="18"/>
      <c r="G20" s="18"/>
      <c r="H20" s="18"/>
      <c r="I20" s="18"/>
      <c r="J20" s="18"/>
      <c r="K20" s="18"/>
    </row>
    <row r="21" spans="2:13" x14ac:dyDescent="0.3">
      <c r="C21" s="65"/>
      <c r="D21" s="18"/>
      <c r="E21" s="18"/>
      <c r="F21" s="18"/>
      <c r="G21" s="18"/>
      <c r="H21" s="18"/>
      <c r="I21" s="18"/>
      <c r="J21" s="18"/>
      <c r="K21" s="18"/>
    </row>
    <row r="22" spans="2:13" x14ac:dyDescent="0.3">
      <c r="C22" s="65"/>
      <c r="D22" s="18"/>
      <c r="E22" s="18"/>
      <c r="F22" s="18"/>
      <c r="G22" s="18"/>
      <c r="H22" s="18"/>
      <c r="I22" s="18"/>
      <c r="J22" s="18"/>
      <c r="K22" s="18"/>
    </row>
    <row r="23" spans="2:13" x14ac:dyDescent="0.3">
      <c r="C23" s="65"/>
      <c r="D23" s="18"/>
      <c r="E23" s="18"/>
      <c r="F23" s="18"/>
      <c r="G23" s="18"/>
      <c r="H23" s="18"/>
      <c r="I23" s="18"/>
      <c r="J23" s="18"/>
      <c r="K23" s="18"/>
    </row>
    <row r="24" spans="2:13" x14ac:dyDescent="0.3">
      <c r="C24" s="65"/>
      <c r="D24" s="18"/>
      <c r="E24" s="18"/>
      <c r="F24" s="18"/>
      <c r="G24" s="18"/>
      <c r="H24" s="18"/>
      <c r="I24" s="18"/>
      <c r="J24" s="18"/>
      <c r="K24" s="18"/>
    </row>
    <row r="25" spans="2:13" x14ac:dyDescent="0.3">
      <c r="C25" s="65"/>
      <c r="D25" s="18"/>
      <c r="E25" s="18"/>
      <c r="F25" s="18"/>
      <c r="G25" s="18"/>
      <c r="H25" s="18"/>
      <c r="I25" s="18"/>
      <c r="J25" s="18"/>
      <c r="K25" s="18"/>
    </row>
    <row r="26" spans="2:13" x14ac:dyDescent="0.3">
      <c r="C26" s="65"/>
      <c r="D26" s="18"/>
      <c r="E26" s="18"/>
      <c r="F26" s="18"/>
      <c r="G26" s="18"/>
      <c r="H26" s="18"/>
      <c r="I26" s="18"/>
      <c r="J26" s="18"/>
      <c r="K26" s="18"/>
    </row>
    <row r="27" spans="2:13" x14ac:dyDescent="0.3">
      <c r="C27" s="65"/>
      <c r="D27" s="18"/>
      <c r="E27" s="18"/>
      <c r="F27" s="18"/>
      <c r="G27" s="18"/>
      <c r="H27" s="18"/>
      <c r="I27" s="18"/>
      <c r="J27" s="18"/>
      <c r="K27" s="18"/>
    </row>
    <row r="28" spans="2:13" x14ac:dyDescent="0.3">
      <c r="C28" s="65"/>
      <c r="D28" s="18"/>
      <c r="E28" s="18"/>
      <c r="F28" s="18"/>
      <c r="G28" s="18"/>
      <c r="H28" s="18"/>
      <c r="I28" s="18"/>
      <c r="J28" s="18"/>
      <c r="K28" s="18"/>
    </row>
    <row r="29" spans="2:13" x14ac:dyDescent="0.3">
      <c r="C29" s="65"/>
      <c r="D29" s="18"/>
      <c r="E29" s="18"/>
      <c r="F29" s="18"/>
      <c r="G29" s="18"/>
      <c r="H29" s="18"/>
      <c r="I29" s="18"/>
      <c r="J29" s="18"/>
      <c r="K29" s="18"/>
    </row>
    <row r="30" spans="2:13" x14ac:dyDescent="0.3">
      <c r="C30" s="19"/>
    </row>
    <row r="31" spans="2:13" x14ac:dyDescent="0.3">
      <c r="C31" s="19"/>
    </row>
  </sheetData>
  <sheetProtection algorithmName="SHA-512" hashValue="EZ5i+guqeoQFrLHJr+s+YUo2MW6wyq+UJ8KOBonk1FHT1kkUfamSPWr34SKyKwAZfW0kR3Ua6CvXxE1MDAh1Wg==" saltValue="wo16AwPDp0y/SjVZw1KonQ==" spinCount="100000" sheet="1" objects="1" scenarios="1"/>
  <mergeCells count="11">
    <mergeCell ref="B7:H7"/>
    <mergeCell ref="B8:H8"/>
    <mergeCell ref="B9:H9"/>
    <mergeCell ref="B10:H10"/>
    <mergeCell ref="C13:C29"/>
    <mergeCell ref="B6:H6"/>
    <mergeCell ref="C1:H1"/>
    <mergeCell ref="C2:H2"/>
    <mergeCell ref="B3:H3"/>
    <mergeCell ref="B4:H4"/>
    <mergeCell ref="B5:H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16"/>
  <sheetViews>
    <sheetView showGridLines="0" workbookViewId="0">
      <pane xSplit="2" topLeftCell="C1" activePane="topRight" state="frozen"/>
      <selection pane="topRight" activeCell="A2" sqref="A2:J2"/>
    </sheetView>
  </sheetViews>
  <sheetFormatPr defaultRowHeight="14.4" x14ac:dyDescent="0.3"/>
  <cols>
    <col min="1" max="1" width="69.33203125" customWidth="1"/>
    <col min="2" max="42" width="13.77734375" customWidth="1"/>
  </cols>
  <sheetData>
    <row r="1" spans="1:42" ht="21" x14ac:dyDescent="0.4">
      <c r="A1" s="27" t="str">
        <f>HYPERLINK("#Contents!A1","Return to Contents")</f>
        <v>Return to Contents</v>
      </c>
    </row>
    <row r="2" spans="1:42" ht="27.6" customHeight="1" x14ac:dyDescent="0.4">
      <c r="A2" s="67" t="s">
        <v>959</v>
      </c>
      <c r="B2" s="67"/>
      <c r="C2" s="67"/>
      <c r="D2" s="67"/>
      <c r="E2" s="67"/>
      <c r="F2" s="67"/>
      <c r="G2" s="67"/>
      <c r="H2" s="67"/>
      <c r="I2" s="67"/>
      <c r="J2" s="67"/>
      <c r="K2" s="35"/>
      <c r="L2" s="35"/>
      <c r="M2" s="35"/>
      <c r="N2" s="35"/>
      <c r="O2" s="35"/>
      <c r="AL2" s="25" t="s">
        <v>950</v>
      </c>
      <c r="AM2" s="26" t="s">
        <v>951</v>
      </c>
      <c r="AN2" s="66" t="s">
        <v>952</v>
      </c>
      <c r="AO2" s="66"/>
    </row>
    <row r="3" spans="1:42" ht="8.4"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623</v>
      </c>
      <c r="D7" s="31" t="s">
        <v>78</v>
      </c>
      <c r="E7" s="31" t="s">
        <v>363</v>
      </c>
      <c r="F7" s="31" t="s">
        <v>280</v>
      </c>
      <c r="G7" s="31" t="s">
        <v>81</v>
      </c>
      <c r="H7" s="31" t="s">
        <v>624</v>
      </c>
      <c r="I7" s="31" t="s">
        <v>365</v>
      </c>
      <c r="J7" s="31" t="s">
        <v>43</v>
      </c>
      <c r="K7" s="31" t="s">
        <v>366</v>
      </c>
      <c r="L7" s="31" t="s">
        <v>86</v>
      </c>
      <c r="M7" s="31" t="s">
        <v>46</v>
      </c>
      <c r="N7" s="31" t="s">
        <v>143</v>
      </c>
      <c r="O7" s="31" t="s">
        <v>549</v>
      </c>
      <c r="P7" s="31" t="s">
        <v>451</v>
      </c>
      <c r="Q7" s="31" t="s">
        <v>284</v>
      </c>
      <c r="R7" s="31" t="s">
        <v>92</v>
      </c>
      <c r="S7" s="31" t="s">
        <v>93</v>
      </c>
      <c r="T7" s="31" t="s">
        <v>54</v>
      </c>
      <c r="U7" s="31" t="s">
        <v>245</v>
      </c>
      <c r="V7" s="31" t="s">
        <v>437</v>
      </c>
      <c r="W7" s="31" t="s">
        <v>131</v>
      </c>
      <c r="X7" s="31" t="s">
        <v>286</v>
      </c>
      <c r="Y7" s="31" t="s">
        <v>452</v>
      </c>
      <c r="Z7" s="31" t="s">
        <v>505</v>
      </c>
      <c r="AA7" s="31" t="s">
        <v>149</v>
      </c>
      <c r="AB7" s="31" t="s">
        <v>100</v>
      </c>
      <c r="AC7" s="31" t="s">
        <v>551</v>
      </c>
      <c r="AD7" s="31" t="s">
        <v>327</v>
      </c>
      <c r="AE7" s="31" t="s">
        <v>188</v>
      </c>
      <c r="AF7" s="31" t="s">
        <v>287</v>
      </c>
      <c r="AG7" s="31" t="s">
        <v>105</v>
      </c>
      <c r="AH7" s="31" t="s">
        <v>106</v>
      </c>
      <c r="AI7" s="31" t="s">
        <v>288</v>
      </c>
      <c r="AJ7" s="31" t="s">
        <v>289</v>
      </c>
      <c r="AK7" s="31" t="s">
        <v>100</v>
      </c>
      <c r="AL7" s="31" t="s">
        <v>371</v>
      </c>
      <c r="AM7" s="31" t="s">
        <v>111</v>
      </c>
      <c r="AN7" s="31" t="s">
        <v>112</v>
      </c>
      <c r="AO7" s="31" t="s">
        <v>113</v>
      </c>
      <c r="AP7" s="31" t="s">
        <v>114</v>
      </c>
    </row>
    <row r="8" spans="1:42" ht="20.100000000000001" customHeight="1" x14ac:dyDescent="0.35">
      <c r="A8" s="28" t="s">
        <v>625</v>
      </c>
      <c r="B8" s="29" t="s">
        <v>626</v>
      </c>
      <c r="C8" s="29" t="s">
        <v>627</v>
      </c>
      <c r="D8" s="29" t="s">
        <v>603</v>
      </c>
      <c r="E8" s="29" t="s">
        <v>129</v>
      </c>
      <c r="F8" s="29" t="s">
        <v>628</v>
      </c>
      <c r="G8" s="29" t="s">
        <v>485</v>
      </c>
      <c r="H8" s="29" t="s">
        <v>444</v>
      </c>
      <c r="I8" s="29" t="s">
        <v>125</v>
      </c>
      <c r="J8" s="29" t="s">
        <v>522</v>
      </c>
      <c r="K8" s="29" t="s">
        <v>629</v>
      </c>
      <c r="L8" s="29" t="s">
        <v>398</v>
      </c>
      <c r="M8" s="29" t="s">
        <v>581</v>
      </c>
      <c r="N8" s="29" t="s">
        <v>630</v>
      </c>
      <c r="O8" s="29" t="s">
        <v>90</v>
      </c>
      <c r="P8" s="29" t="s">
        <v>631</v>
      </c>
      <c r="Q8" s="29" t="s">
        <v>245</v>
      </c>
      <c r="R8" s="29" t="s">
        <v>201</v>
      </c>
      <c r="S8" s="29" t="s">
        <v>132</v>
      </c>
      <c r="T8" s="29" t="s">
        <v>247</v>
      </c>
      <c r="U8" s="29" t="s">
        <v>247</v>
      </c>
      <c r="V8" s="29" t="s">
        <v>196</v>
      </c>
      <c r="W8" s="29" t="s">
        <v>354</v>
      </c>
      <c r="X8" s="29" t="s">
        <v>443</v>
      </c>
      <c r="Y8" s="29" t="s">
        <v>632</v>
      </c>
      <c r="Z8" s="29" t="s">
        <v>132</v>
      </c>
      <c r="AA8" s="29" t="s">
        <v>132</v>
      </c>
      <c r="AB8" s="29" t="s">
        <v>149</v>
      </c>
      <c r="AC8" s="29" t="s">
        <v>243</v>
      </c>
      <c r="AD8" s="29" t="s">
        <v>633</v>
      </c>
      <c r="AE8" s="29" t="s">
        <v>296</v>
      </c>
      <c r="AF8" s="29" t="s">
        <v>335</v>
      </c>
      <c r="AG8" s="29" t="s">
        <v>634</v>
      </c>
      <c r="AH8" s="29" t="s">
        <v>256</v>
      </c>
      <c r="AI8" s="29" t="s">
        <v>508</v>
      </c>
      <c r="AJ8" s="29" t="s">
        <v>630</v>
      </c>
      <c r="AK8" s="29" t="s">
        <v>198</v>
      </c>
      <c r="AL8" s="29" t="s">
        <v>309</v>
      </c>
      <c r="AM8" s="29" t="s">
        <v>614</v>
      </c>
      <c r="AN8" s="29" t="s">
        <v>423</v>
      </c>
      <c r="AO8" s="29" t="s">
        <v>99</v>
      </c>
      <c r="AP8" s="29" t="s">
        <v>635</v>
      </c>
    </row>
    <row r="9" spans="1:42" ht="20.100000000000001" customHeight="1" x14ac:dyDescent="0.35">
      <c r="A9" s="30" t="s">
        <v>636</v>
      </c>
      <c r="B9" s="32" t="s">
        <v>212</v>
      </c>
      <c r="C9" s="32" t="s">
        <v>346</v>
      </c>
      <c r="D9" s="32" t="s">
        <v>168</v>
      </c>
      <c r="E9" s="32" t="s">
        <v>211</v>
      </c>
      <c r="F9" s="32" t="s">
        <v>163</v>
      </c>
      <c r="G9" s="32" t="s">
        <v>162</v>
      </c>
      <c r="H9" s="32" t="s">
        <v>263</v>
      </c>
      <c r="I9" s="32" t="s">
        <v>181</v>
      </c>
      <c r="J9" s="32" t="s">
        <v>162</v>
      </c>
      <c r="K9" s="32" t="s">
        <v>408</v>
      </c>
      <c r="L9" s="32" t="s">
        <v>158</v>
      </c>
      <c r="M9" s="32" t="s">
        <v>408</v>
      </c>
      <c r="N9" s="32" t="s">
        <v>161</v>
      </c>
      <c r="O9" s="32" t="s">
        <v>481</v>
      </c>
      <c r="P9" s="32" t="s">
        <v>346</v>
      </c>
      <c r="Q9" s="32" t="s">
        <v>177</v>
      </c>
      <c r="R9" s="32" t="s">
        <v>181</v>
      </c>
      <c r="S9" s="32" t="s">
        <v>223</v>
      </c>
      <c r="T9" s="32" t="s">
        <v>345</v>
      </c>
      <c r="U9" s="32" t="s">
        <v>270</v>
      </c>
      <c r="V9" s="32" t="s">
        <v>156</v>
      </c>
      <c r="W9" s="32" t="s">
        <v>177</v>
      </c>
      <c r="X9" s="32" t="s">
        <v>213</v>
      </c>
      <c r="Y9" s="32" t="s">
        <v>637</v>
      </c>
      <c r="Z9" s="32" t="s">
        <v>174</v>
      </c>
      <c r="AA9" s="32" t="s">
        <v>174</v>
      </c>
      <c r="AB9" s="32" t="s">
        <v>265</v>
      </c>
      <c r="AC9" s="32" t="s">
        <v>179</v>
      </c>
      <c r="AD9" s="32" t="s">
        <v>157</v>
      </c>
      <c r="AE9" s="32" t="s">
        <v>478</v>
      </c>
      <c r="AF9" s="32" t="s">
        <v>177</v>
      </c>
      <c r="AG9" s="32" t="s">
        <v>176</v>
      </c>
      <c r="AH9" s="32" t="s">
        <v>269</v>
      </c>
      <c r="AI9" s="32" t="s">
        <v>180</v>
      </c>
      <c r="AJ9" s="32" t="s">
        <v>162</v>
      </c>
      <c r="AK9" s="32" t="s">
        <v>262</v>
      </c>
      <c r="AL9" s="32" t="s">
        <v>223</v>
      </c>
      <c r="AM9" s="32" t="s">
        <v>261</v>
      </c>
      <c r="AN9" s="32" t="s">
        <v>481</v>
      </c>
      <c r="AO9" s="32" t="s">
        <v>317</v>
      </c>
      <c r="AP9" s="32" t="s">
        <v>159</v>
      </c>
    </row>
    <row r="10" spans="1:42" ht="20.100000000000001" customHeight="1" x14ac:dyDescent="0.35">
      <c r="A10" s="28" t="s">
        <v>638</v>
      </c>
      <c r="B10" s="29" t="s">
        <v>639</v>
      </c>
      <c r="C10" s="29" t="s">
        <v>640</v>
      </c>
      <c r="D10" s="29" t="s">
        <v>641</v>
      </c>
      <c r="E10" s="29" t="s">
        <v>544</v>
      </c>
      <c r="F10" s="29" t="s">
        <v>304</v>
      </c>
      <c r="G10" s="29" t="s">
        <v>642</v>
      </c>
      <c r="H10" s="29" t="s">
        <v>643</v>
      </c>
      <c r="I10" s="29" t="s">
        <v>644</v>
      </c>
      <c r="J10" s="29" t="s">
        <v>363</v>
      </c>
      <c r="K10" s="29" t="s">
        <v>645</v>
      </c>
      <c r="L10" s="29" t="s">
        <v>646</v>
      </c>
      <c r="M10" s="29" t="s">
        <v>544</v>
      </c>
      <c r="N10" s="29" t="s">
        <v>647</v>
      </c>
      <c r="O10" s="29" t="s">
        <v>350</v>
      </c>
      <c r="P10" s="29" t="s">
        <v>113</v>
      </c>
      <c r="Q10" s="29" t="s">
        <v>648</v>
      </c>
      <c r="R10" s="29" t="s">
        <v>93</v>
      </c>
      <c r="S10" s="29" t="s">
        <v>203</v>
      </c>
      <c r="T10" s="29" t="s">
        <v>138</v>
      </c>
      <c r="U10" s="29" t="s">
        <v>93</v>
      </c>
      <c r="V10" s="29" t="s">
        <v>354</v>
      </c>
      <c r="W10" s="29" t="s">
        <v>93</v>
      </c>
      <c r="X10" s="29" t="s">
        <v>196</v>
      </c>
      <c r="Y10" s="29" t="s">
        <v>354</v>
      </c>
      <c r="Z10" s="29" t="s">
        <v>340</v>
      </c>
      <c r="AA10" s="29" t="s">
        <v>198</v>
      </c>
      <c r="AB10" s="29" t="s">
        <v>197</v>
      </c>
      <c r="AC10" s="29" t="s">
        <v>209</v>
      </c>
      <c r="AD10" s="29" t="s">
        <v>138</v>
      </c>
      <c r="AE10" s="29" t="s">
        <v>198</v>
      </c>
      <c r="AF10" s="29" t="s">
        <v>649</v>
      </c>
      <c r="AG10" s="29" t="s">
        <v>354</v>
      </c>
      <c r="AH10" s="29" t="s">
        <v>650</v>
      </c>
      <c r="AI10" s="29" t="s">
        <v>100</v>
      </c>
      <c r="AJ10" s="29" t="s">
        <v>559</v>
      </c>
      <c r="AK10" s="29" t="s">
        <v>273</v>
      </c>
      <c r="AL10" s="29" t="s">
        <v>651</v>
      </c>
      <c r="AM10" s="29" t="s">
        <v>652</v>
      </c>
      <c r="AN10" s="29" t="s">
        <v>131</v>
      </c>
      <c r="AO10" s="29" t="s">
        <v>203</v>
      </c>
      <c r="AP10" s="29" t="s">
        <v>301</v>
      </c>
    </row>
    <row r="11" spans="1:42" ht="20.100000000000001" customHeight="1" x14ac:dyDescent="0.35">
      <c r="A11" s="30" t="s">
        <v>653</v>
      </c>
      <c r="B11" s="32" t="s">
        <v>166</v>
      </c>
      <c r="C11" s="32" t="s">
        <v>408</v>
      </c>
      <c r="D11" s="32" t="s">
        <v>158</v>
      </c>
      <c r="E11" s="32" t="s">
        <v>161</v>
      </c>
      <c r="F11" s="32" t="s">
        <v>361</v>
      </c>
      <c r="G11" s="32" t="s">
        <v>346</v>
      </c>
      <c r="H11" s="32" t="s">
        <v>158</v>
      </c>
      <c r="I11" s="32" t="s">
        <v>427</v>
      </c>
      <c r="J11" s="32" t="s">
        <v>162</v>
      </c>
      <c r="K11" s="32" t="s">
        <v>213</v>
      </c>
      <c r="L11" s="32" t="s">
        <v>161</v>
      </c>
      <c r="M11" s="32" t="s">
        <v>263</v>
      </c>
      <c r="N11" s="32" t="s">
        <v>213</v>
      </c>
      <c r="O11" s="32" t="s">
        <v>428</v>
      </c>
      <c r="P11" s="32" t="s">
        <v>165</v>
      </c>
      <c r="Q11" s="32" t="s">
        <v>407</v>
      </c>
      <c r="R11" s="32" t="s">
        <v>230</v>
      </c>
      <c r="S11" s="32" t="s">
        <v>156</v>
      </c>
      <c r="T11" s="32" t="s">
        <v>260</v>
      </c>
      <c r="U11" s="32" t="s">
        <v>259</v>
      </c>
      <c r="V11" s="32" t="s">
        <v>269</v>
      </c>
      <c r="W11" s="32" t="s">
        <v>181</v>
      </c>
      <c r="X11" s="32" t="s">
        <v>179</v>
      </c>
      <c r="Y11" s="32" t="s">
        <v>174</v>
      </c>
      <c r="Z11" s="32" t="s">
        <v>221</v>
      </c>
      <c r="AA11" s="32" t="s">
        <v>317</v>
      </c>
      <c r="AB11" s="32" t="s">
        <v>267</v>
      </c>
      <c r="AC11" s="32" t="s">
        <v>159</v>
      </c>
      <c r="AD11" s="32" t="s">
        <v>269</v>
      </c>
      <c r="AE11" s="32" t="s">
        <v>167</v>
      </c>
      <c r="AF11" s="32" t="s">
        <v>166</v>
      </c>
      <c r="AG11" s="32" t="s">
        <v>174</v>
      </c>
      <c r="AH11" s="32" t="s">
        <v>170</v>
      </c>
      <c r="AI11" s="32" t="s">
        <v>269</v>
      </c>
      <c r="AJ11" s="32" t="s">
        <v>214</v>
      </c>
      <c r="AK11" s="32" t="s">
        <v>316</v>
      </c>
      <c r="AL11" s="32" t="s">
        <v>323</v>
      </c>
      <c r="AM11" s="32" t="s">
        <v>323</v>
      </c>
      <c r="AN11" s="32" t="s">
        <v>261</v>
      </c>
      <c r="AO11" s="32" t="s">
        <v>161</v>
      </c>
      <c r="AP11" s="32" t="s">
        <v>177</v>
      </c>
    </row>
    <row r="12" spans="1:42" ht="20.100000000000001" customHeight="1" x14ac:dyDescent="0.35">
      <c r="A12" s="28" t="s">
        <v>654</v>
      </c>
      <c r="B12" s="29" t="s">
        <v>655</v>
      </c>
      <c r="C12" s="29" t="s">
        <v>89</v>
      </c>
      <c r="D12" s="29" t="s">
        <v>570</v>
      </c>
      <c r="E12" s="29" t="s">
        <v>248</v>
      </c>
      <c r="F12" s="29" t="s">
        <v>136</v>
      </c>
      <c r="G12" s="29" t="s">
        <v>304</v>
      </c>
      <c r="H12" s="29" t="s">
        <v>656</v>
      </c>
      <c r="I12" s="29" t="s">
        <v>657</v>
      </c>
      <c r="J12" s="29" t="s">
        <v>563</v>
      </c>
      <c r="K12" s="29" t="s">
        <v>536</v>
      </c>
      <c r="L12" s="29" t="s">
        <v>532</v>
      </c>
      <c r="M12" s="29" t="s">
        <v>51</v>
      </c>
      <c r="N12" s="29" t="s">
        <v>658</v>
      </c>
      <c r="O12" s="29" t="s">
        <v>356</v>
      </c>
      <c r="P12" s="29" t="s">
        <v>510</v>
      </c>
      <c r="Q12" s="29" t="s">
        <v>356</v>
      </c>
      <c r="R12" s="29" t="s">
        <v>109</v>
      </c>
      <c r="S12" s="29" t="s">
        <v>203</v>
      </c>
      <c r="T12" s="29" t="s">
        <v>109</v>
      </c>
      <c r="U12" s="29" t="s">
        <v>252</v>
      </c>
      <c r="V12" s="29" t="s">
        <v>274</v>
      </c>
      <c r="W12" s="29" t="s">
        <v>138</v>
      </c>
      <c r="X12" s="29" t="s">
        <v>372</v>
      </c>
      <c r="Y12" s="29" t="s">
        <v>469</v>
      </c>
      <c r="Z12" s="29" t="s">
        <v>203</v>
      </c>
      <c r="AA12" s="29" t="s">
        <v>354</v>
      </c>
      <c r="AB12" s="29" t="s">
        <v>139</v>
      </c>
      <c r="AC12" s="29" t="s">
        <v>253</v>
      </c>
      <c r="AD12" s="29" t="s">
        <v>538</v>
      </c>
      <c r="AE12" s="29" t="s">
        <v>38</v>
      </c>
      <c r="AF12" s="29" t="s">
        <v>659</v>
      </c>
      <c r="AG12" s="29" t="s">
        <v>236</v>
      </c>
      <c r="AH12" s="29" t="s">
        <v>559</v>
      </c>
      <c r="AI12" s="29" t="s">
        <v>660</v>
      </c>
      <c r="AJ12" s="29" t="s">
        <v>341</v>
      </c>
      <c r="AK12" s="29" t="s">
        <v>138</v>
      </c>
      <c r="AL12" s="29" t="s">
        <v>241</v>
      </c>
      <c r="AM12" s="29" t="s">
        <v>659</v>
      </c>
      <c r="AN12" s="29" t="s">
        <v>502</v>
      </c>
      <c r="AO12" s="29" t="s">
        <v>132</v>
      </c>
      <c r="AP12" s="29" t="s">
        <v>535</v>
      </c>
    </row>
    <row r="13" spans="1:42" ht="20.100000000000001" customHeight="1" x14ac:dyDescent="0.35">
      <c r="A13" s="30" t="s">
        <v>661</v>
      </c>
      <c r="B13" s="32" t="s">
        <v>270</v>
      </c>
      <c r="C13" s="32" t="s">
        <v>345</v>
      </c>
      <c r="D13" s="32" t="s">
        <v>263</v>
      </c>
      <c r="E13" s="32" t="s">
        <v>267</v>
      </c>
      <c r="F13" s="32" t="s">
        <v>427</v>
      </c>
      <c r="G13" s="32" t="s">
        <v>270</v>
      </c>
      <c r="H13" s="32" t="s">
        <v>213</v>
      </c>
      <c r="I13" s="32" t="s">
        <v>166</v>
      </c>
      <c r="J13" s="32" t="s">
        <v>263</v>
      </c>
      <c r="K13" s="32" t="s">
        <v>361</v>
      </c>
      <c r="L13" s="32" t="s">
        <v>361</v>
      </c>
      <c r="M13" s="32" t="s">
        <v>213</v>
      </c>
      <c r="N13" s="32" t="s">
        <v>226</v>
      </c>
      <c r="O13" s="32" t="s">
        <v>361</v>
      </c>
      <c r="P13" s="32" t="s">
        <v>478</v>
      </c>
      <c r="Q13" s="32" t="s">
        <v>229</v>
      </c>
      <c r="R13" s="32">
        <v>0.44</v>
      </c>
      <c r="S13" s="32">
        <v>0.46</v>
      </c>
      <c r="T13" s="32" t="s">
        <v>567</v>
      </c>
      <c r="U13" s="32">
        <v>0.56000000000000005</v>
      </c>
      <c r="V13" s="32" t="s">
        <v>214</v>
      </c>
      <c r="W13" s="32" t="s">
        <v>155</v>
      </c>
      <c r="X13" s="32" t="s">
        <v>159</v>
      </c>
      <c r="Y13" s="32" t="s">
        <v>271</v>
      </c>
      <c r="Z13" s="32" t="s">
        <v>223</v>
      </c>
      <c r="AA13" s="32" t="s">
        <v>153</v>
      </c>
      <c r="AB13" s="32" t="s">
        <v>153</v>
      </c>
      <c r="AC13" s="32" t="s">
        <v>346</v>
      </c>
      <c r="AD13" s="32" t="s">
        <v>154</v>
      </c>
      <c r="AE13" s="32" t="s">
        <v>160</v>
      </c>
      <c r="AF13" s="32" t="s">
        <v>175</v>
      </c>
      <c r="AG13" s="32" t="s">
        <v>259</v>
      </c>
      <c r="AH13" s="32" t="s">
        <v>259</v>
      </c>
      <c r="AI13" s="32">
        <v>0.27</v>
      </c>
      <c r="AJ13" s="32" t="s">
        <v>161</v>
      </c>
      <c r="AK13" s="32" t="s">
        <v>162</v>
      </c>
      <c r="AL13" s="32" t="s">
        <v>263</v>
      </c>
      <c r="AM13" s="32" t="s">
        <v>268</v>
      </c>
      <c r="AN13" s="32" t="s">
        <v>158</v>
      </c>
      <c r="AO13" s="32" t="s">
        <v>174</v>
      </c>
      <c r="AP13" s="32" t="s">
        <v>161</v>
      </c>
    </row>
    <row r="14" spans="1:42" ht="20.100000000000001" customHeight="1" x14ac:dyDescent="0.35">
      <c r="A14" s="28" t="s">
        <v>272</v>
      </c>
      <c r="B14" s="29" t="s">
        <v>349</v>
      </c>
      <c r="C14" s="29" t="s">
        <v>502</v>
      </c>
      <c r="D14" s="29" t="s">
        <v>352</v>
      </c>
      <c r="E14" s="29" t="s">
        <v>132</v>
      </c>
      <c r="F14" s="29" t="s">
        <v>389</v>
      </c>
      <c r="G14" s="29" t="s">
        <v>52</v>
      </c>
      <c r="H14" s="29" t="s">
        <v>251</v>
      </c>
      <c r="I14" s="29" t="s">
        <v>100</v>
      </c>
      <c r="J14" s="29" t="s">
        <v>251</v>
      </c>
      <c r="K14" s="29" t="s">
        <v>142</v>
      </c>
      <c r="L14" s="29" t="s">
        <v>205</v>
      </c>
      <c r="M14" s="29" t="s">
        <v>56</v>
      </c>
      <c r="N14" s="29" t="s">
        <v>198</v>
      </c>
      <c r="O14" s="29" t="s">
        <v>132</v>
      </c>
      <c r="P14" s="29" t="s">
        <v>60</v>
      </c>
      <c r="Q14" s="29" t="s">
        <v>432</v>
      </c>
      <c r="R14" s="29" t="s">
        <v>132</v>
      </c>
      <c r="S14" s="29" t="s">
        <v>132</v>
      </c>
      <c r="T14" s="29" t="s">
        <v>132</v>
      </c>
      <c r="U14" s="29" t="s">
        <v>132</v>
      </c>
      <c r="V14" s="29" t="s">
        <v>139</v>
      </c>
      <c r="W14" s="29" t="s">
        <v>132</v>
      </c>
      <c r="X14" s="29" t="s">
        <v>135</v>
      </c>
      <c r="Y14" s="29" t="s">
        <v>132</v>
      </c>
      <c r="Z14" s="29" t="s">
        <v>198</v>
      </c>
      <c r="AA14" s="29" t="s">
        <v>132</v>
      </c>
      <c r="AB14" s="29" t="s">
        <v>198</v>
      </c>
      <c r="AC14" s="29" t="s">
        <v>73</v>
      </c>
      <c r="AD14" s="29" t="s">
        <v>73</v>
      </c>
      <c r="AE14" s="29" t="s">
        <v>354</v>
      </c>
      <c r="AF14" s="29" t="s">
        <v>432</v>
      </c>
      <c r="AG14" s="29" t="s">
        <v>132</v>
      </c>
      <c r="AH14" s="29" t="s">
        <v>100</v>
      </c>
      <c r="AI14" s="29" t="s">
        <v>93</v>
      </c>
      <c r="AJ14" s="29" t="s">
        <v>142</v>
      </c>
      <c r="AK14" s="29" t="s">
        <v>135</v>
      </c>
      <c r="AL14" s="29" t="s">
        <v>133</v>
      </c>
      <c r="AM14" s="29" t="s">
        <v>249</v>
      </c>
      <c r="AN14" s="29" t="s">
        <v>135</v>
      </c>
      <c r="AO14" s="29" t="s">
        <v>135</v>
      </c>
      <c r="AP14" s="29" t="s">
        <v>446</v>
      </c>
    </row>
    <row r="15" spans="1:42" ht="20.100000000000001" customHeight="1" x14ac:dyDescent="0.35">
      <c r="A15" s="30" t="s">
        <v>275</v>
      </c>
      <c r="B15" s="32">
        <v>0.02</v>
      </c>
      <c r="C15" s="32">
        <v>0.05</v>
      </c>
      <c r="D15" s="32" t="s">
        <v>219</v>
      </c>
      <c r="E15" s="32" t="s">
        <v>174</v>
      </c>
      <c r="F15" s="32">
        <v>0.05</v>
      </c>
      <c r="G15" s="32">
        <v>0.01</v>
      </c>
      <c r="H15" s="32" t="s">
        <v>269</v>
      </c>
      <c r="I15" s="32" t="s">
        <v>219</v>
      </c>
      <c r="J15" s="32" t="s">
        <v>219</v>
      </c>
      <c r="K15" s="32" t="s">
        <v>165</v>
      </c>
      <c r="L15" s="32" t="s">
        <v>165</v>
      </c>
      <c r="M15" s="32" t="s">
        <v>223</v>
      </c>
      <c r="N15" s="32" t="s">
        <v>174</v>
      </c>
      <c r="O15" s="32" t="s">
        <v>174</v>
      </c>
      <c r="P15" s="32" t="s">
        <v>165</v>
      </c>
      <c r="Q15" s="32" t="s">
        <v>165</v>
      </c>
      <c r="R15" s="32" t="s">
        <v>167</v>
      </c>
      <c r="S15" s="32" t="s">
        <v>174</v>
      </c>
      <c r="T15" s="32" t="s">
        <v>174</v>
      </c>
      <c r="U15" s="32" t="s">
        <v>167</v>
      </c>
      <c r="V15" s="32" t="s">
        <v>263</v>
      </c>
      <c r="W15" s="32" t="s">
        <v>174</v>
      </c>
      <c r="X15" s="32">
        <v>0.01</v>
      </c>
      <c r="Y15" s="32" t="s">
        <v>174</v>
      </c>
      <c r="Z15" s="32" t="s">
        <v>165</v>
      </c>
      <c r="AA15" s="32" t="s">
        <v>174</v>
      </c>
      <c r="AB15" s="32" t="s">
        <v>264</v>
      </c>
      <c r="AC15" s="32" t="s">
        <v>171</v>
      </c>
      <c r="AD15" s="32">
        <v>0.04</v>
      </c>
      <c r="AE15" s="32" t="s">
        <v>174</v>
      </c>
      <c r="AF15" s="32" t="s">
        <v>179</v>
      </c>
      <c r="AG15" s="32" t="s">
        <v>174</v>
      </c>
      <c r="AH15" s="32" t="s">
        <v>269</v>
      </c>
      <c r="AI15" s="32" t="s">
        <v>167</v>
      </c>
      <c r="AJ15" s="32" t="s">
        <v>223</v>
      </c>
      <c r="AK15" s="32">
        <v>0.06</v>
      </c>
      <c r="AL15" s="32" t="s">
        <v>269</v>
      </c>
      <c r="AM15" s="32" t="s">
        <v>165</v>
      </c>
      <c r="AN15" s="32">
        <v>0.01</v>
      </c>
      <c r="AO15" s="32" t="s">
        <v>262</v>
      </c>
      <c r="AP15" s="32">
        <v>0.03</v>
      </c>
    </row>
    <row r="16" spans="1:42" x14ac:dyDescent="0.3">
      <c r="B16" s="4">
        <f>((B9)+(B11)+(B13)+(B15))</f>
        <v>1</v>
      </c>
      <c r="C16" s="4">
        <f t="shared" ref="C16:AP16" si="0">((C9)+(C11)+(C13)+(C15))</f>
        <v>1</v>
      </c>
      <c r="D16" s="4">
        <f t="shared" si="0"/>
        <v>1</v>
      </c>
      <c r="E16" s="4">
        <f t="shared" si="0"/>
        <v>1</v>
      </c>
      <c r="F16" s="4">
        <f t="shared" si="0"/>
        <v>1</v>
      </c>
      <c r="G16" s="4">
        <f t="shared" si="0"/>
        <v>1</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v>
      </c>
      <c r="AC16" s="4">
        <f t="shared" si="0"/>
        <v>1.0000000000000002</v>
      </c>
      <c r="AD16" s="4">
        <f t="shared" si="0"/>
        <v>1</v>
      </c>
      <c r="AE16" s="4">
        <f t="shared" si="0"/>
        <v>1</v>
      </c>
      <c r="AF16" s="4">
        <f t="shared" si="0"/>
        <v>1</v>
      </c>
      <c r="AG16" s="4">
        <f t="shared" si="0"/>
        <v>1</v>
      </c>
      <c r="AH16" s="4">
        <f t="shared" si="0"/>
        <v>1</v>
      </c>
      <c r="AI16" s="4">
        <f t="shared" si="0"/>
        <v>1</v>
      </c>
      <c r="AJ16" s="4">
        <f t="shared" si="0"/>
        <v>1</v>
      </c>
      <c r="AK16" s="4">
        <f t="shared" si="0"/>
        <v>1</v>
      </c>
      <c r="AL16" s="4">
        <f t="shared" si="0"/>
        <v>1</v>
      </c>
      <c r="AM16" s="4">
        <f t="shared" si="0"/>
        <v>1</v>
      </c>
      <c r="AN16" s="4">
        <f t="shared" si="0"/>
        <v>1</v>
      </c>
      <c r="AO16" s="4">
        <f t="shared" si="0"/>
        <v>1</v>
      </c>
      <c r="AP16" s="4">
        <f t="shared" si="0"/>
        <v>1</v>
      </c>
    </row>
  </sheetData>
  <sheetProtection algorithmName="SHA-512" hashValue="TH2pnpA+mhj5Zy1ieIf5NMbvkCnYBxTlu7OWlzuXMGZtHH6qGUluMCxhwBZZVYEvy5XtFio6RT80zR6uLclO5w==" saltValue="SKXFiGMQUJrSUvlGTQy7zA==" spinCount="100000" sheet="1" objects="1" scenarios="1"/>
  <mergeCells count="10">
    <mergeCell ref="AN2:AO2"/>
    <mergeCell ref="A2:J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D15:E15 H15:W15 B14:AP14 B13:Q13 T13 V13:AH13 Y15:AC15 AE15:AJ15 AJ13:AP13 AL15:AM15 AO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P14"/>
  <sheetViews>
    <sheetView showGridLines="0" workbookViewId="0">
      <pane xSplit="2" topLeftCell="C1" activePane="topRight" state="frozen"/>
      <selection pane="topRight"/>
    </sheetView>
  </sheetViews>
  <sheetFormatPr defaultRowHeight="14.4" x14ac:dyDescent="0.3"/>
  <cols>
    <col min="1" max="1" width="90.21875" customWidth="1"/>
    <col min="2" max="42" width="13.77734375" customWidth="1"/>
  </cols>
  <sheetData>
    <row r="1" spans="1:42" ht="21" x14ac:dyDescent="0.4">
      <c r="A1" s="27" t="str">
        <f>HYPERLINK("#Contents!A1","Return to Contents")</f>
        <v>Return to Contents</v>
      </c>
    </row>
    <row r="2" spans="1:42" ht="23.4" customHeight="1" x14ac:dyDescent="0.4">
      <c r="A2" s="67" t="s">
        <v>960</v>
      </c>
      <c r="B2" s="67"/>
      <c r="C2" s="67"/>
      <c r="D2" s="67"/>
      <c r="E2" s="67"/>
      <c r="F2" s="67"/>
      <c r="G2" s="67"/>
      <c r="H2" s="34"/>
      <c r="I2" s="34"/>
      <c r="J2" s="37"/>
      <c r="K2" s="37"/>
      <c r="L2" s="37"/>
      <c r="M2" s="37"/>
      <c r="N2" s="37"/>
      <c r="O2" s="37"/>
      <c r="AL2" s="25" t="s">
        <v>950</v>
      </c>
      <c r="AM2" s="26" t="s">
        <v>951</v>
      </c>
      <c r="AN2" s="66" t="s">
        <v>952</v>
      </c>
      <c r="AO2" s="66"/>
    </row>
    <row r="3" spans="1:42" ht="9"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278</v>
      </c>
      <c r="D7" s="31" t="s">
        <v>78</v>
      </c>
      <c r="E7" s="31" t="s">
        <v>363</v>
      </c>
      <c r="F7" s="31" t="s">
        <v>280</v>
      </c>
      <c r="G7" s="31" t="s">
        <v>447</v>
      </c>
      <c r="H7" s="31" t="s">
        <v>82</v>
      </c>
      <c r="I7" s="31" t="s">
        <v>365</v>
      </c>
      <c r="J7" s="31" t="s">
        <v>84</v>
      </c>
      <c r="K7" s="31" t="s">
        <v>366</v>
      </c>
      <c r="L7" s="31" t="s">
        <v>86</v>
      </c>
      <c r="M7" s="31" t="s">
        <v>87</v>
      </c>
      <c r="N7" s="31" t="s">
        <v>143</v>
      </c>
      <c r="O7" s="31" t="s">
        <v>89</v>
      </c>
      <c r="P7" s="31" t="s">
        <v>90</v>
      </c>
      <c r="Q7" s="31" t="s">
        <v>284</v>
      </c>
      <c r="R7" s="31" t="s">
        <v>340</v>
      </c>
      <c r="S7" s="31" t="s">
        <v>60</v>
      </c>
      <c r="T7" s="31" t="s">
        <v>54</v>
      </c>
      <c r="U7" s="31" t="s">
        <v>94</v>
      </c>
      <c r="V7" s="31" t="s">
        <v>95</v>
      </c>
      <c r="W7" s="31" t="s">
        <v>131</v>
      </c>
      <c r="X7" s="31" t="s">
        <v>286</v>
      </c>
      <c r="Y7" s="31" t="s">
        <v>97</v>
      </c>
      <c r="Z7" s="31" t="s">
        <v>98</v>
      </c>
      <c r="AA7" s="31" t="s">
        <v>99</v>
      </c>
      <c r="AB7" s="31" t="s">
        <v>109</v>
      </c>
      <c r="AC7" s="31" t="s">
        <v>551</v>
      </c>
      <c r="AD7" s="31" t="s">
        <v>102</v>
      </c>
      <c r="AE7" s="31" t="s">
        <v>188</v>
      </c>
      <c r="AF7" s="31" t="s">
        <v>287</v>
      </c>
      <c r="AG7" s="31" t="s">
        <v>105</v>
      </c>
      <c r="AH7" s="31" t="s">
        <v>106</v>
      </c>
      <c r="AI7" s="31" t="s">
        <v>107</v>
      </c>
      <c r="AJ7" s="31" t="s">
        <v>289</v>
      </c>
      <c r="AK7" s="31" t="s">
        <v>100</v>
      </c>
      <c r="AL7" s="31" t="s">
        <v>110</v>
      </c>
      <c r="AM7" s="31" t="s">
        <v>111</v>
      </c>
      <c r="AN7" s="31" t="s">
        <v>372</v>
      </c>
      <c r="AO7" s="31" t="s">
        <v>113</v>
      </c>
      <c r="AP7" s="31" t="s">
        <v>114</v>
      </c>
    </row>
    <row r="8" spans="1:42" ht="20.100000000000001" customHeight="1" x14ac:dyDescent="0.35">
      <c r="A8" s="28" t="s">
        <v>940</v>
      </c>
      <c r="B8" s="29" t="s">
        <v>662</v>
      </c>
      <c r="C8" s="29" t="s">
        <v>663</v>
      </c>
      <c r="D8" s="29" t="s">
        <v>514</v>
      </c>
      <c r="E8" s="29" t="s">
        <v>436</v>
      </c>
      <c r="F8" s="29" t="s">
        <v>664</v>
      </c>
      <c r="G8" s="29" t="s">
        <v>578</v>
      </c>
      <c r="H8" s="29" t="s">
        <v>391</v>
      </c>
      <c r="I8" s="29" t="s">
        <v>665</v>
      </c>
      <c r="J8" s="29" t="s">
        <v>379</v>
      </c>
      <c r="K8" s="29" t="s">
        <v>185</v>
      </c>
      <c r="L8" s="29" t="s">
        <v>380</v>
      </c>
      <c r="M8" s="29" t="s">
        <v>593</v>
      </c>
      <c r="N8" s="29" t="s">
        <v>660</v>
      </c>
      <c r="O8" s="29" t="s">
        <v>499</v>
      </c>
      <c r="P8" s="29" t="s">
        <v>92</v>
      </c>
      <c r="Q8" s="29" t="s">
        <v>380</v>
      </c>
      <c r="R8" s="29" t="s">
        <v>251</v>
      </c>
      <c r="S8" s="29" t="s">
        <v>197</v>
      </c>
      <c r="T8" s="29" t="s">
        <v>196</v>
      </c>
      <c r="U8" s="29" t="s">
        <v>199</v>
      </c>
      <c r="V8" s="29" t="s">
        <v>247</v>
      </c>
      <c r="W8" s="29" t="s">
        <v>251</v>
      </c>
      <c r="X8" s="29" t="s">
        <v>95</v>
      </c>
      <c r="Y8" s="29" t="s">
        <v>274</v>
      </c>
      <c r="Z8" s="29" t="s">
        <v>98</v>
      </c>
      <c r="AA8" s="29" t="s">
        <v>99</v>
      </c>
      <c r="AB8" s="29" t="s">
        <v>273</v>
      </c>
      <c r="AC8" s="29" t="s">
        <v>666</v>
      </c>
      <c r="AD8" s="29" t="s">
        <v>497</v>
      </c>
      <c r="AE8" s="29" t="s">
        <v>99</v>
      </c>
      <c r="AF8" s="29" t="s">
        <v>41</v>
      </c>
      <c r="AG8" s="29" t="s">
        <v>135</v>
      </c>
      <c r="AH8" s="29" t="s">
        <v>525</v>
      </c>
      <c r="AI8" s="29" t="s">
        <v>350</v>
      </c>
      <c r="AJ8" s="29" t="s">
        <v>644</v>
      </c>
      <c r="AK8" s="29" t="s">
        <v>251</v>
      </c>
      <c r="AL8" s="29" t="s">
        <v>667</v>
      </c>
      <c r="AM8" s="29" t="s">
        <v>668</v>
      </c>
      <c r="AN8" s="29" t="s">
        <v>446</v>
      </c>
      <c r="AO8" s="29" t="s">
        <v>99</v>
      </c>
      <c r="AP8" s="29" t="s">
        <v>299</v>
      </c>
    </row>
    <row r="9" spans="1:42" ht="20.100000000000001" customHeight="1" x14ac:dyDescent="0.35">
      <c r="A9" s="30" t="s">
        <v>941</v>
      </c>
      <c r="B9" s="32" t="s">
        <v>316</v>
      </c>
      <c r="C9" s="32" t="s">
        <v>154</v>
      </c>
      <c r="D9" s="32" t="s">
        <v>567</v>
      </c>
      <c r="E9" s="32" t="s">
        <v>153</v>
      </c>
      <c r="F9" s="32" t="s">
        <v>163</v>
      </c>
      <c r="G9" s="32" t="s">
        <v>156</v>
      </c>
      <c r="H9" s="32" t="s">
        <v>401</v>
      </c>
      <c r="I9" s="32" t="s">
        <v>213</v>
      </c>
      <c r="J9" s="32" t="s">
        <v>567</v>
      </c>
      <c r="K9" s="32" t="s">
        <v>401</v>
      </c>
      <c r="L9" s="32" t="s">
        <v>481</v>
      </c>
      <c r="M9" s="32" t="s">
        <v>156</v>
      </c>
      <c r="N9" s="32" t="s">
        <v>155</v>
      </c>
      <c r="O9" s="32" t="s">
        <v>270</v>
      </c>
      <c r="P9" s="32" t="s">
        <v>267</v>
      </c>
      <c r="Q9" s="32" t="s">
        <v>217</v>
      </c>
      <c r="R9" s="32" t="s">
        <v>263</v>
      </c>
      <c r="S9" s="32" t="s">
        <v>228</v>
      </c>
      <c r="T9" s="32" t="s">
        <v>160</v>
      </c>
      <c r="U9" s="32" t="s">
        <v>267</v>
      </c>
      <c r="V9" s="32" t="s">
        <v>162</v>
      </c>
      <c r="W9" s="32" t="s">
        <v>176</v>
      </c>
      <c r="X9" s="32" t="s">
        <v>271</v>
      </c>
      <c r="Y9" s="32" t="s">
        <v>219</v>
      </c>
      <c r="Z9" s="32" t="s">
        <v>220</v>
      </c>
      <c r="AA9" s="32" t="s">
        <v>220</v>
      </c>
      <c r="AB9" s="32" t="s">
        <v>155</v>
      </c>
      <c r="AC9" s="32" t="s">
        <v>216</v>
      </c>
      <c r="AD9" s="32" t="s">
        <v>263</v>
      </c>
      <c r="AE9" s="32" t="s">
        <v>167</v>
      </c>
      <c r="AF9" s="32" t="s">
        <v>227</v>
      </c>
      <c r="AG9" s="32" t="s">
        <v>174</v>
      </c>
      <c r="AH9" s="32" t="s">
        <v>173</v>
      </c>
      <c r="AI9" s="32" t="s">
        <v>179</v>
      </c>
      <c r="AJ9" s="32" t="s">
        <v>156</v>
      </c>
      <c r="AK9" s="32" t="s">
        <v>401</v>
      </c>
      <c r="AL9" s="32" t="s">
        <v>221</v>
      </c>
      <c r="AM9" s="32" t="s">
        <v>221</v>
      </c>
      <c r="AN9" s="32" t="s">
        <v>260</v>
      </c>
      <c r="AO9" s="32" t="s">
        <v>317</v>
      </c>
      <c r="AP9" s="32" t="s">
        <v>268</v>
      </c>
    </row>
    <row r="10" spans="1:42" ht="20.100000000000001" customHeight="1" x14ac:dyDescent="0.35">
      <c r="A10" s="28" t="s">
        <v>942</v>
      </c>
      <c r="B10" s="29" t="s">
        <v>669</v>
      </c>
      <c r="C10" s="29" t="s">
        <v>670</v>
      </c>
      <c r="D10" s="29" t="s">
        <v>186</v>
      </c>
      <c r="E10" s="29" t="s">
        <v>119</v>
      </c>
      <c r="F10" s="29" t="s">
        <v>671</v>
      </c>
      <c r="G10" s="29" t="s">
        <v>672</v>
      </c>
      <c r="H10" s="29" t="s">
        <v>444</v>
      </c>
      <c r="I10" s="29" t="s">
        <v>673</v>
      </c>
      <c r="J10" s="29" t="s">
        <v>571</v>
      </c>
      <c r="K10" s="29" t="s">
        <v>536</v>
      </c>
      <c r="L10" s="29" t="s">
        <v>674</v>
      </c>
      <c r="M10" s="29" t="s">
        <v>332</v>
      </c>
      <c r="N10" s="29" t="s">
        <v>675</v>
      </c>
      <c r="O10" s="29" t="s">
        <v>337</v>
      </c>
      <c r="P10" s="29" t="s">
        <v>356</v>
      </c>
      <c r="Q10" s="29" t="s">
        <v>247</v>
      </c>
      <c r="R10" s="29" t="s">
        <v>432</v>
      </c>
      <c r="S10" s="29" t="s">
        <v>132</v>
      </c>
      <c r="T10" s="29" t="s">
        <v>256</v>
      </c>
      <c r="U10" s="29" t="s">
        <v>109</v>
      </c>
      <c r="V10" s="29" t="s">
        <v>56</v>
      </c>
      <c r="W10" s="29" t="s">
        <v>198</v>
      </c>
      <c r="X10" s="29" t="s">
        <v>351</v>
      </c>
      <c r="Y10" s="29" t="s">
        <v>676</v>
      </c>
      <c r="Z10" s="29" t="s">
        <v>132</v>
      </c>
      <c r="AA10" s="29" t="s">
        <v>132</v>
      </c>
      <c r="AB10" s="29" t="s">
        <v>113</v>
      </c>
      <c r="AC10" s="29" t="s">
        <v>93</v>
      </c>
      <c r="AD10" s="29" t="s">
        <v>582</v>
      </c>
      <c r="AE10" s="29" t="s">
        <v>328</v>
      </c>
      <c r="AF10" s="29" t="s">
        <v>201</v>
      </c>
      <c r="AG10" s="29" t="s">
        <v>677</v>
      </c>
      <c r="AH10" s="29" t="s">
        <v>131</v>
      </c>
      <c r="AI10" s="29" t="s">
        <v>678</v>
      </c>
      <c r="AJ10" s="29" t="s">
        <v>679</v>
      </c>
      <c r="AK10" s="29" t="s">
        <v>138</v>
      </c>
      <c r="AL10" s="29" t="s">
        <v>680</v>
      </c>
      <c r="AM10" s="29" t="s">
        <v>681</v>
      </c>
      <c r="AN10" s="29" t="s">
        <v>148</v>
      </c>
      <c r="AO10" s="29" t="s">
        <v>354</v>
      </c>
      <c r="AP10" s="29" t="s">
        <v>682</v>
      </c>
    </row>
    <row r="11" spans="1:42" ht="20.100000000000001" customHeight="1" x14ac:dyDescent="0.35">
      <c r="A11" s="30" t="s">
        <v>943</v>
      </c>
      <c r="B11" s="32" t="s">
        <v>163</v>
      </c>
      <c r="C11" s="32" t="s">
        <v>181</v>
      </c>
      <c r="D11" s="32" t="s">
        <v>153</v>
      </c>
      <c r="E11" s="32" t="s">
        <v>155</v>
      </c>
      <c r="F11" s="32" t="s">
        <v>155</v>
      </c>
      <c r="G11" s="32" t="s">
        <v>152</v>
      </c>
      <c r="H11" s="32" t="s">
        <v>263</v>
      </c>
      <c r="I11" s="32" t="s">
        <v>159</v>
      </c>
      <c r="J11" s="32" t="s">
        <v>153</v>
      </c>
      <c r="K11" s="32" t="s">
        <v>361</v>
      </c>
      <c r="L11" s="32" t="s">
        <v>213</v>
      </c>
      <c r="M11" s="32" t="s">
        <v>160</v>
      </c>
      <c r="N11" s="32" t="s">
        <v>152</v>
      </c>
      <c r="O11" s="32" t="s">
        <v>169</v>
      </c>
      <c r="P11" s="32" t="s">
        <v>567</v>
      </c>
      <c r="Q11" s="32" t="s">
        <v>219</v>
      </c>
      <c r="R11" s="32" t="s">
        <v>156</v>
      </c>
      <c r="S11" s="32" t="s">
        <v>174</v>
      </c>
      <c r="T11" s="32" t="s">
        <v>157</v>
      </c>
      <c r="U11" s="32" t="s">
        <v>157</v>
      </c>
      <c r="V11" s="32" t="s">
        <v>154</v>
      </c>
      <c r="W11" s="32" t="s">
        <v>259</v>
      </c>
      <c r="X11" s="32" t="s">
        <v>401</v>
      </c>
      <c r="Y11" s="32" t="s">
        <v>173</v>
      </c>
      <c r="Z11" s="32" t="s">
        <v>174</v>
      </c>
      <c r="AA11" s="32" t="s">
        <v>174</v>
      </c>
      <c r="AB11" s="32" t="s">
        <v>212</v>
      </c>
      <c r="AC11" s="32" t="s">
        <v>219</v>
      </c>
      <c r="AD11" s="32" t="s">
        <v>181</v>
      </c>
      <c r="AE11" s="32" t="s">
        <v>216</v>
      </c>
      <c r="AF11" s="32" t="s">
        <v>223</v>
      </c>
      <c r="AG11" s="32" t="s">
        <v>220</v>
      </c>
      <c r="AH11" s="32" t="s">
        <v>219</v>
      </c>
      <c r="AI11" s="32" t="s">
        <v>612</v>
      </c>
      <c r="AJ11" s="32" t="s">
        <v>213</v>
      </c>
      <c r="AK11" s="32" t="s">
        <v>161</v>
      </c>
      <c r="AL11" s="32" t="s">
        <v>223</v>
      </c>
      <c r="AM11" s="32" t="s">
        <v>179</v>
      </c>
      <c r="AN11" s="32" t="s">
        <v>180</v>
      </c>
      <c r="AO11" s="32" t="s">
        <v>259</v>
      </c>
      <c r="AP11" s="32" t="s">
        <v>406</v>
      </c>
    </row>
    <row r="12" spans="1:42" ht="20.100000000000001" customHeight="1" x14ac:dyDescent="0.35">
      <c r="A12" s="28" t="s">
        <v>272</v>
      </c>
      <c r="B12" s="29" t="s">
        <v>647</v>
      </c>
      <c r="C12" s="29" t="s">
        <v>445</v>
      </c>
      <c r="D12" s="29" t="s">
        <v>680</v>
      </c>
      <c r="E12" s="29" t="s">
        <v>302</v>
      </c>
      <c r="F12" s="29" t="s">
        <v>680</v>
      </c>
      <c r="G12" s="29" t="s">
        <v>248</v>
      </c>
      <c r="H12" s="29" t="s">
        <v>350</v>
      </c>
      <c r="I12" s="29" t="s">
        <v>418</v>
      </c>
      <c r="J12" s="29" t="s">
        <v>134</v>
      </c>
      <c r="K12" s="29" t="s">
        <v>147</v>
      </c>
      <c r="L12" s="29" t="s">
        <v>498</v>
      </c>
      <c r="M12" s="29" t="s">
        <v>303</v>
      </c>
      <c r="N12" s="29" t="s">
        <v>234</v>
      </c>
      <c r="O12" s="29" t="s">
        <v>205</v>
      </c>
      <c r="P12" s="29" t="s">
        <v>94</v>
      </c>
      <c r="Q12" s="29" t="s">
        <v>135</v>
      </c>
      <c r="R12" s="29" t="s">
        <v>302</v>
      </c>
      <c r="S12" s="29" t="s">
        <v>354</v>
      </c>
      <c r="T12" s="29" t="s">
        <v>99</v>
      </c>
      <c r="U12" s="29" t="s">
        <v>251</v>
      </c>
      <c r="V12" s="29" t="s">
        <v>60</v>
      </c>
      <c r="W12" s="29" t="s">
        <v>132</v>
      </c>
      <c r="X12" s="29" t="s">
        <v>441</v>
      </c>
      <c r="Y12" s="29" t="s">
        <v>93</v>
      </c>
      <c r="Z12" s="29" t="s">
        <v>132</v>
      </c>
      <c r="AA12" s="29" t="s">
        <v>132</v>
      </c>
      <c r="AB12" s="29" t="s">
        <v>203</v>
      </c>
      <c r="AC12" s="29" t="s">
        <v>446</v>
      </c>
      <c r="AD12" s="29" t="s">
        <v>356</v>
      </c>
      <c r="AE12" s="29" t="s">
        <v>521</v>
      </c>
      <c r="AF12" s="29" t="s">
        <v>54</v>
      </c>
      <c r="AG12" s="29" t="s">
        <v>132</v>
      </c>
      <c r="AH12" s="29" t="s">
        <v>149</v>
      </c>
      <c r="AI12" s="29" t="s">
        <v>195</v>
      </c>
      <c r="AJ12" s="29" t="s">
        <v>246</v>
      </c>
      <c r="AK12" s="29" t="s">
        <v>135</v>
      </c>
      <c r="AL12" s="29" t="s">
        <v>59</v>
      </c>
      <c r="AM12" s="29" t="s">
        <v>243</v>
      </c>
      <c r="AN12" s="29" t="s">
        <v>56</v>
      </c>
      <c r="AO12" s="29" t="s">
        <v>198</v>
      </c>
      <c r="AP12" s="29" t="s">
        <v>457</v>
      </c>
    </row>
    <row r="13" spans="1:42" ht="20.100000000000001" customHeight="1" x14ac:dyDescent="0.35">
      <c r="A13" s="30" t="s">
        <v>275</v>
      </c>
      <c r="B13" s="32" t="s">
        <v>177</v>
      </c>
      <c r="C13" s="32">
        <v>0.12</v>
      </c>
      <c r="D13" s="32" t="s">
        <v>171</v>
      </c>
      <c r="E13" s="32" t="s">
        <v>223</v>
      </c>
      <c r="F13" s="32" t="s">
        <v>179</v>
      </c>
      <c r="G13" s="32" t="s">
        <v>179</v>
      </c>
      <c r="H13" s="32" t="s">
        <v>230</v>
      </c>
      <c r="I13" s="32" t="s">
        <v>177</v>
      </c>
      <c r="J13" s="32" t="s">
        <v>171</v>
      </c>
      <c r="K13" s="32" t="s">
        <v>261</v>
      </c>
      <c r="L13" s="32">
        <v>7.0000000000000007E-2</v>
      </c>
      <c r="M13" s="32">
        <v>0.11</v>
      </c>
      <c r="N13" s="32" t="s">
        <v>171</v>
      </c>
      <c r="O13" s="32" t="s">
        <v>264</v>
      </c>
      <c r="P13" s="32" t="s">
        <v>427</v>
      </c>
      <c r="Q13" s="32" t="s">
        <v>174</v>
      </c>
      <c r="R13" s="32">
        <v>0.26</v>
      </c>
      <c r="S13" s="32" t="s">
        <v>266</v>
      </c>
      <c r="T13" s="32">
        <v>0.12</v>
      </c>
      <c r="U13" s="32">
        <v>0.28000000000000003</v>
      </c>
      <c r="V13" s="32" t="s">
        <v>260</v>
      </c>
      <c r="W13" s="32" t="s">
        <v>174</v>
      </c>
      <c r="X13" s="32" t="s">
        <v>427</v>
      </c>
      <c r="Y13" s="32" t="s">
        <v>167</v>
      </c>
      <c r="Z13" s="32" t="s">
        <v>174</v>
      </c>
      <c r="AA13" s="32" t="s">
        <v>174</v>
      </c>
      <c r="AB13" s="32" t="s">
        <v>230</v>
      </c>
      <c r="AC13" s="32">
        <v>0.1</v>
      </c>
      <c r="AD13" s="32" t="s">
        <v>166</v>
      </c>
      <c r="AE13" s="32" t="s">
        <v>261</v>
      </c>
      <c r="AF13" s="32">
        <v>0.12</v>
      </c>
      <c r="AG13" s="32" t="s">
        <v>174</v>
      </c>
      <c r="AH13" s="32" t="s">
        <v>167</v>
      </c>
      <c r="AI13" s="32">
        <v>0.1</v>
      </c>
      <c r="AJ13" s="32" t="s">
        <v>259</v>
      </c>
      <c r="AK13" s="32">
        <v>0.04</v>
      </c>
      <c r="AL13" s="32" t="s">
        <v>165</v>
      </c>
      <c r="AM13" s="32">
        <v>0.03</v>
      </c>
      <c r="AN13" s="32" t="s">
        <v>230</v>
      </c>
      <c r="AO13" s="32">
        <v>0.3</v>
      </c>
      <c r="AP13" s="32" t="s">
        <v>264</v>
      </c>
    </row>
    <row r="14" spans="1:42" x14ac:dyDescent="0.3">
      <c r="B14" s="4">
        <f>((B9)+(B11)+(B13))</f>
        <v>0.99999999999999989</v>
      </c>
      <c r="C14" s="4">
        <f t="shared" ref="C14:AP14" si="0">((C9)+(C11)+(C13))</f>
        <v>1</v>
      </c>
      <c r="D14" s="4">
        <f t="shared" si="0"/>
        <v>1</v>
      </c>
      <c r="E14" s="4">
        <f t="shared" si="0"/>
        <v>1</v>
      </c>
      <c r="F14" s="4">
        <f t="shared" si="0"/>
        <v>1</v>
      </c>
      <c r="G14" s="4">
        <f t="shared" si="0"/>
        <v>1</v>
      </c>
      <c r="H14" s="4">
        <f t="shared" si="0"/>
        <v>1</v>
      </c>
      <c r="I14" s="4">
        <f t="shared" si="0"/>
        <v>1</v>
      </c>
      <c r="J14" s="4">
        <f t="shared" si="0"/>
        <v>1</v>
      </c>
      <c r="K14" s="4">
        <f t="shared" si="0"/>
        <v>1</v>
      </c>
      <c r="L14" s="4">
        <f t="shared" si="0"/>
        <v>1</v>
      </c>
      <c r="M14" s="4">
        <f t="shared" si="0"/>
        <v>0.99999999999999989</v>
      </c>
      <c r="N14" s="4">
        <f t="shared" si="0"/>
        <v>1</v>
      </c>
      <c r="O14" s="4">
        <f t="shared" si="0"/>
        <v>0.99999999999999989</v>
      </c>
      <c r="P14" s="4">
        <f t="shared" si="0"/>
        <v>1</v>
      </c>
      <c r="Q14" s="4">
        <f t="shared" si="0"/>
        <v>1</v>
      </c>
      <c r="R14" s="4">
        <f t="shared" si="0"/>
        <v>1</v>
      </c>
      <c r="S14" s="4">
        <f t="shared" si="0"/>
        <v>1</v>
      </c>
      <c r="T14" s="4">
        <f t="shared" si="0"/>
        <v>0.99999999999999989</v>
      </c>
      <c r="U14" s="4">
        <f t="shared" si="0"/>
        <v>1</v>
      </c>
      <c r="V14" s="4">
        <f t="shared" si="0"/>
        <v>1</v>
      </c>
      <c r="W14" s="4">
        <f t="shared" si="0"/>
        <v>1</v>
      </c>
      <c r="X14" s="4">
        <f t="shared" si="0"/>
        <v>1</v>
      </c>
      <c r="Y14" s="4">
        <f t="shared" si="0"/>
        <v>1</v>
      </c>
      <c r="Z14" s="4">
        <f t="shared" si="0"/>
        <v>1</v>
      </c>
      <c r="AA14" s="4">
        <f t="shared" si="0"/>
        <v>1</v>
      </c>
      <c r="AB14" s="4">
        <f t="shared" si="0"/>
        <v>1</v>
      </c>
      <c r="AC14" s="4">
        <f t="shared" si="0"/>
        <v>1</v>
      </c>
      <c r="AD14" s="4">
        <f t="shared" si="0"/>
        <v>1</v>
      </c>
      <c r="AE14" s="4">
        <f t="shared" si="0"/>
        <v>1</v>
      </c>
      <c r="AF14" s="4">
        <f t="shared" si="0"/>
        <v>0.99999999999999989</v>
      </c>
      <c r="AG14" s="4">
        <f t="shared" si="0"/>
        <v>1</v>
      </c>
      <c r="AH14" s="4">
        <f t="shared" si="0"/>
        <v>1</v>
      </c>
      <c r="AI14" s="4">
        <f t="shared" si="0"/>
        <v>0.99999999999999989</v>
      </c>
      <c r="AJ14" s="4">
        <f t="shared" si="0"/>
        <v>1</v>
      </c>
      <c r="AK14" s="4">
        <f t="shared" si="0"/>
        <v>1</v>
      </c>
      <c r="AL14" s="4">
        <f t="shared" si="0"/>
        <v>1</v>
      </c>
      <c r="AM14" s="4">
        <f t="shared" si="0"/>
        <v>1</v>
      </c>
      <c r="AN14" s="4">
        <f t="shared" si="0"/>
        <v>0.99999999999999989</v>
      </c>
      <c r="AO14" s="4">
        <f t="shared" si="0"/>
        <v>1</v>
      </c>
      <c r="AP14" s="4">
        <f t="shared" si="0"/>
        <v>1</v>
      </c>
    </row>
  </sheetData>
  <sheetProtection algorithmName="SHA-512" hashValue="UnhC/kbmqt+/Qq0BsvwEPR3oz6/nbBAMadAlxl8O0+E7lzby9gROwsZN0+hbkcdFOkE8OO3uOowIX535NSP0Kg==" saltValue="ldcbsAnB6VWf1auG6dSqFA==" spinCount="100000" sheet="1" objects="1" scenarios="1"/>
  <mergeCells count="10">
    <mergeCell ref="AN2:AO2"/>
    <mergeCell ref="A2:G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B13 D13:K13 N13:Q13 S13 V13:AB13 AD13:AE13 AG13:AH13 AJ13 AL13 AN13 AP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P14"/>
  <sheetViews>
    <sheetView showGridLines="0" workbookViewId="0">
      <pane xSplit="2" topLeftCell="C1" activePane="topRight" state="frozen"/>
      <selection pane="topRight" activeCell="A2" sqref="A2:L2"/>
    </sheetView>
  </sheetViews>
  <sheetFormatPr defaultRowHeight="14.4" x14ac:dyDescent="0.3"/>
  <cols>
    <col min="1" max="1" width="39.88671875" customWidth="1"/>
    <col min="2" max="42" width="13.77734375" customWidth="1"/>
  </cols>
  <sheetData>
    <row r="1" spans="1:42" ht="21" x14ac:dyDescent="0.4">
      <c r="A1" s="27" t="str">
        <f>HYPERLINK("#Contents!A1","Return to Contents")</f>
        <v>Return to Contents</v>
      </c>
    </row>
    <row r="2" spans="1:42" ht="47.4" customHeight="1" x14ac:dyDescent="0.4">
      <c r="A2" s="75" t="s">
        <v>961</v>
      </c>
      <c r="B2" s="75"/>
      <c r="C2" s="75"/>
      <c r="D2" s="75"/>
      <c r="E2" s="75"/>
      <c r="F2" s="75"/>
      <c r="G2" s="75"/>
      <c r="H2" s="75"/>
      <c r="I2" s="75"/>
      <c r="J2" s="75"/>
      <c r="K2" s="75"/>
      <c r="L2" s="75"/>
      <c r="M2" s="35"/>
      <c r="N2" s="35"/>
      <c r="O2" s="35"/>
      <c r="AL2" s="25" t="s">
        <v>950</v>
      </c>
      <c r="AM2" s="26" t="s">
        <v>951</v>
      </c>
      <c r="AN2" s="66" t="s">
        <v>952</v>
      </c>
      <c r="AO2" s="66"/>
    </row>
    <row r="3" spans="1:42" ht="6"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362</v>
      </c>
      <c r="C7" s="31" t="s">
        <v>278</v>
      </c>
      <c r="D7" s="31" t="s">
        <v>504</v>
      </c>
      <c r="E7" s="31" t="s">
        <v>363</v>
      </c>
      <c r="F7" s="31" t="s">
        <v>364</v>
      </c>
      <c r="G7" s="31" t="s">
        <v>81</v>
      </c>
      <c r="H7" s="31" t="s">
        <v>82</v>
      </c>
      <c r="I7" s="31" t="s">
        <v>83</v>
      </c>
      <c r="J7" s="31" t="s">
        <v>84</v>
      </c>
      <c r="K7" s="31" t="s">
        <v>366</v>
      </c>
      <c r="L7" s="31" t="s">
        <v>448</v>
      </c>
      <c r="M7" s="31" t="s">
        <v>87</v>
      </c>
      <c r="N7" s="31" t="s">
        <v>283</v>
      </c>
      <c r="O7" s="31" t="s">
        <v>89</v>
      </c>
      <c r="P7" s="31" t="s">
        <v>451</v>
      </c>
      <c r="Q7" s="31" t="s">
        <v>91</v>
      </c>
      <c r="R7" s="31" t="s">
        <v>92</v>
      </c>
      <c r="S7" s="31" t="s">
        <v>93</v>
      </c>
      <c r="T7" s="31" t="s">
        <v>54</v>
      </c>
      <c r="U7" s="31" t="s">
        <v>94</v>
      </c>
      <c r="V7" s="31" t="s">
        <v>95</v>
      </c>
      <c r="W7" s="31" t="s">
        <v>131</v>
      </c>
      <c r="X7" s="31" t="s">
        <v>286</v>
      </c>
      <c r="Y7" s="31" t="s">
        <v>452</v>
      </c>
      <c r="Z7" s="31" t="s">
        <v>98</v>
      </c>
      <c r="AA7" s="31" t="s">
        <v>99</v>
      </c>
      <c r="AB7" s="31" t="s">
        <v>109</v>
      </c>
      <c r="AC7" s="31" t="s">
        <v>101</v>
      </c>
      <c r="AD7" s="31" t="s">
        <v>327</v>
      </c>
      <c r="AE7" s="31" t="s">
        <v>103</v>
      </c>
      <c r="AF7" s="31" t="s">
        <v>104</v>
      </c>
      <c r="AG7" s="31" t="s">
        <v>105</v>
      </c>
      <c r="AH7" s="31" t="s">
        <v>106</v>
      </c>
      <c r="AI7" s="31" t="s">
        <v>288</v>
      </c>
      <c r="AJ7" s="31" t="s">
        <v>47</v>
      </c>
      <c r="AK7" s="31" t="s">
        <v>109</v>
      </c>
      <c r="AL7" s="31" t="s">
        <v>110</v>
      </c>
      <c r="AM7" s="31" t="s">
        <v>111</v>
      </c>
      <c r="AN7" s="31" t="s">
        <v>372</v>
      </c>
      <c r="AO7" s="31" t="s">
        <v>274</v>
      </c>
      <c r="AP7" s="31" t="s">
        <v>453</v>
      </c>
    </row>
    <row r="8" spans="1:42" ht="20.100000000000001" customHeight="1" x14ac:dyDescent="0.35">
      <c r="A8" s="28" t="s">
        <v>683</v>
      </c>
      <c r="B8" s="29" t="s">
        <v>684</v>
      </c>
      <c r="C8" s="29" t="s">
        <v>685</v>
      </c>
      <c r="D8" s="29" t="s">
        <v>686</v>
      </c>
      <c r="E8" s="29" t="s">
        <v>545</v>
      </c>
      <c r="F8" s="29" t="s">
        <v>687</v>
      </c>
      <c r="G8" s="29" t="s">
        <v>64</v>
      </c>
      <c r="H8" s="29" t="s">
        <v>574</v>
      </c>
      <c r="I8" s="29" t="s">
        <v>688</v>
      </c>
      <c r="J8" s="29" t="s">
        <v>306</v>
      </c>
      <c r="K8" s="29" t="s">
        <v>689</v>
      </c>
      <c r="L8" s="29" t="s">
        <v>690</v>
      </c>
      <c r="M8" s="29" t="s">
        <v>126</v>
      </c>
      <c r="N8" s="29" t="s">
        <v>395</v>
      </c>
      <c r="O8" s="29" t="s">
        <v>51</v>
      </c>
      <c r="P8" s="29" t="s">
        <v>413</v>
      </c>
      <c r="Q8" s="29" t="s">
        <v>565</v>
      </c>
      <c r="R8" s="29" t="s">
        <v>73</v>
      </c>
      <c r="S8" s="29" t="s">
        <v>93</v>
      </c>
      <c r="T8" s="29" t="s">
        <v>446</v>
      </c>
      <c r="U8" s="29" t="s">
        <v>274</v>
      </c>
      <c r="V8" s="29" t="s">
        <v>203</v>
      </c>
      <c r="W8" s="29" t="s">
        <v>302</v>
      </c>
      <c r="X8" s="29" t="s">
        <v>575</v>
      </c>
      <c r="Y8" s="29" t="s">
        <v>56</v>
      </c>
      <c r="Z8" s="29" t="s">
        <v>98</v>
      </c>
      <c r="AA8" s="29" t="s">
        <v>203</v>
      </c>
      <c r="AB8" s="29" t="s">
        <v>302</v>
      </c>
      <c r="AC8" s="29" t="s">
        <v>534</v>
      </c>
      <c r="AD8" s="29" t="s">
        <v>244</v>
      </c>
      <c r="AE8" s="29" t="s">
        <v>196</v>
      </c>
      <c r="AF8" s="29" t="s">
        <v>571</v>
      </c>
      <c r="AG8" s="29" t="s">
        <v>109</v>
      </c>
      <c r="AH8" s="29" t="s">
        <v>691</v>
      </c>
      <c r="AI8" s="29" t="s">
        <v>439</v>
      </c>
      <c r="AJ8" s="29" t="s">
        <v>411</v>
      </c>
      <c r="AK8" s="29" t="s">
        <v>302</v>
      </c>
      <c r="AL8" s="29" t="s">
        <v>692</v>
      </c>
      <c r="AM8" s="29" t="s">
        <v>693</v>
      </c>
      <c r="AN8" s="29" t="s">
        <v>357</v>
      </c>
      <c r="AO8" s="29" t="s">
        <v>197</v>
      </c>
      <c r="AP8" s="29" t="s">
        <v>501</v>
      </c>
    </row>
    <row r="9" spans="1:42" ht="20.100000000000001" customHeight="1" x14ac:dyDescent="0.35">
      <c r="A9" s="30" t="s">
        <v>694</v>
      </c>
      <c r="B9" s="32" t="s">
        <v>156</v>
      </c>
      <c r="C9" s="32" t="s">
        <v>316</v>
      </c>
      <c r="D9" s="32" t="s">
        <v>156</v>
      </c>
      <c r="E9" s="32" t="s">
        <v>157</v>
      </c>
      <c r="F9" s="32" t="s">
        <v>160</v>
      </c>
      <c r="G9" s="32" t="s">
        <v>155</v>
      </c>
      <c r="H9" s="32" t="s">
        <v>169</v>
      </c>
      <c r="I9" s="32" t="s">
        <v>213</v>
      </c>
      <c r="J9" s="32" t="s">
        <v>155</v>
      </c>
      <c r="K9" s="32" t="s">
        <v>403</v>
      </c>
      <c r="L9" s="32" t="s">
        <v>175</v>
      </c>
      <c r="M9" s="32" t="s">
        <v>157</v>
      </c>
      <c r="N9" s="32" t="s">
        <v>315</v>
      </c>
      <c r="O9" s="32" t="s">
        <v>166</v>
      </c>
      <c r="P9" s="32" t="s">
        <v>265</v>
      </c>
      <c r="Q9" s="32" t="s">
        <v>483</v>
      </c>
      <c r="R9" s="32" t="s">
        <v>270</v>
      </c>
      <c r="S9" s="32" t="s">
        <v>320</v>
      </c>
      <c r="T9" s="32" t="s">
        <v>478</v>
      </c>
      <c r="U9" s="32" t="s">
        <v>265</v>
      </c>
      <c r="V9" s="32" t="s">
        <v>177</v>
      </c>
      <c r="W9" s="32" t="s">
        <v>612</v>
      </c>
      <c r="X9" s="32" t="s">
        <v>226</v>
      </c>
      <c r="Y9" s="32" t="s">
        <v>269</v>
      </c>
      <c r="Z9" s="32" t="s">
        <v>220</v>
      </c>
      <c r="AA9" s="32" t="s">
        <v>402</v>
      </c>
      <c r="AB9" s="32" t="s">
        <v>317</v>
      </c>
      <c r="AC9" s="32" t="s">
        <v>637</v>
      </c>
      <c r="AD9" s="32" t="s">
        <v>361</v>
      </c>
      <c r="AE9" s="32" t="s">
        <v>223</v>
      </c>
      <c r="AF9" s="32" t="s">
        <v>222</v>
      </c>
      <c r="AG9" s="32" t="s">
        <v>165</v>
      </c>
      <c r="AH9" s="32" t="s">
        <v>479</v>
      </c>
      <c r="AI9" s="32" t="s">
        <v>262</v>
      </c>
      <c r="AJ9" s="32" t="s">
        <v>155</v>
      </c>
      <c r="AK9" s="32" t="s">
        <v>317</v>
      </c>
      <c r="AL9" s="32" t="s">
        <v>529</v>
      </c>
      <c r="AM9" s="32" t="s">
        <v>221</v>
      </c>
      <c r="AN9" s="32" t="s">
        <v>266</v>
      </c>
      <c r="AO9" s="32" t="s">
        <v>478</v>
      </c>
      <c r="AP9" s="32" t="s">
        <v>265</v>
      </c>
    </row>
    <row r="10" spans="1:42" ht="20.100000000000001" customHeight="1" x14ac:dyDescent="0.35">
      <c r="A10" s="28" t="s">
        <v>695</v>
      </c>
      <c r="B10" s="29" t="s">
        <v>696</v>
      </c>
      <c r="C10" s="29" t="s">
        <v>117</v>
      </c>
      <c r="D10" s="29" t="s">
        <v>606</v>
      </c>
      <c r="E10" s="29" t="s">
        <v>619</v>
      </c>
      <c r="F10" s="29" t="s">
        <v>697</v>
      </c>
      <c r="G10" s="29" t="s">
        <v>104</v>
      </c>
      <c r="H10" s="29" t="s">
        <v>698</v>
      </c>
      <c r="I10" s="29" t="s">
        <v>699</v>
      </c>
      <c r="J10" s="29" t="s">
        <v>515</v>
      </c>
      <c r="K10" s="29" t="s">
        <v>534</v>
      </c>
      <c r="L10" s="29" t="s">
        <v>289</v>
      </c>
      <c r="M10" s="29" t="s">
        <v>444</v>
      </c>
      <c r="N10" s="29" t="s">
        <v>700</v>
      </c>
      <c r="O10" s="29" t="s">
        <v>701</v>
      </c>
      <c r="P10" s="29" t="s">
        <v>506</v>
      </c>
      <c r="Q10" s="29" t="s">
        <v>446</v>
      </c>
      <c r="R10" s="29" t="s">
        <v>252</v>
      </c>
      <c r="S10" s="29" t="s">
        <v>132</v>
      </c>
      <c r="T10" s="29" t="s">
        <v>52</v>
      </c>
      <c r="U10" s="29" t="s">
        <v>521</v>
      </c>
      <c r="V10" s="29" t="s">
        <v>100</v>
      </c>
      <c r="W10" s="29" t="s">
        <v>198</v>
      </c>
      <c r="X10" s="29" t="s">
        <v>613</v>
      </c>
      <c r="Y10" s="29" t="s">
        <v>702</v>
      </c>
      <c r="Z10" s="29" t="s">
        <v>132</v>
      </c>
      <c r="AA10" s="29" t="s">
        <v>132</v>
      </c>
      <c r="AB10" s="29" t="s">
        <v>138</v>
      </c>
      <c r="AC10" s="29" t="s">
        <v>357</v>
      </c>
      <c r="AD10" s="29" t="s">
        <v>62</v>
      </c>
      <c r="AE10" s="29" t="s">
        <v>141</v>
      </c>
      <c r="AF10" s="29" t="s">
        <v>476</v>
      </c>
      <c r="AG10" s="29" t="s">
        <v>703</v>
      </c>
      <c r="AH10" s="29" t="s">
        <v>438</v>
      </c>
      <c r="AI10" s="29" t="s">
        <v>704</v>
      </c>
      <c r="AJ10" s="29" t="s">
        <v>72</v>
      </c>
      <c r="AK10" s="29" t="s">
        <v>274</v>
      </c>
      <c r="AL10" s="29" t="s">
        <v>253</v>
      </c>
      <c r="AM10" s="29" t="s">
        <v>418</v>
      </c>
      <c r="AN10" s="29" t="s">
        <v>312</v>
      </c>
      <c r="AO10" s="29" t="s">
        <v>149</v>
      </c>
      <c r="AP10" s="29" t="s">
        <v>705</v>
      </c>
    </row>
    <row r="11" spans="1:42" ht="20.100000000000001" customHeight="1" x14ac:dyDescent="0.35">
      <c r="A11" s="30" t="s">
        <v>706</v>
      </c>
      <c r="B11" s="32" t="s">
        <v>154</v>
      </c>
      <c r="C11" s="32" t="s">
        <v>153</v>
      </c>
      <c r="D11" s="32" t="s">
        <v>316</v>
      </c>
      <c r="E11" s="32" t="s">
        <v>567</v>
      </c>
      <c r="F11" s="32" t="s">
        <v>567</v>
      </c>
      <c r="G11" s="32" t="s">
        <v>154</v>
      </c>
      <c r="H11" s="32" t="s">
        <v>162</v>
      </c>
      <c r="I11" s="32" t="s">
        <v>481</v>
      </c>
      <c r="J11" s="32" t="s">
        <v>157</v>
      </c>
      <c r="K11" s="32" t="s">
        <v>346</v>
      </c>
      <c r="L11" s="32" t="s">
        <v>163</v>
      </c>
      <c r="M11" s="32" t="s">
        <v>163</v>
      </c>
      <c r="N11" s="32" t="s">
        <v>153</v>
      </c>
      <c r="O11" s="32" t="s">
        <v>403</v>
      </c>
      <c r="P11" s="32" t="s">
        <v>164</v>
      </c>
      <c r="Q11" s="32" t="s">
        <v>165</v>
      </c>
      <c r="R11" s="32" t="s">
        <v>159</v>
      </c>
      <c r="S11" s="32" t="s">
        <v>219</v>
      </c>
      <c r="T11" s="32" t="s">
        <v>168</v>
      </c>
      <c r="U11" s="32" t="s">
        <v>324</v>
      </c>
      <c r="V11" s="32" t="s">
        <v>317</v>
      </c>
      <c r="W11" s="32" t="s">
        <v>259</v>
      </c>
      <c r="X11" s="32" t="s">
        <v>319</v>
      </c>
      <c r="Y11" s="32" t="s">
        <v>409</v>
      </c>
      <c r="Z11" s="32" t="s">
        <v>174</v>
      </c>
      <c r="AA11" s="32" t="s">
        <v>174</v>
      </c>
      <c r="AB11" s="32" t="s">
        <v>161</v>
      </c>
      <c r="AC11" s="32" t="s">
        <v>261</v>
      </c>
      <c r="AD11" s="32" t="s">
        <v>317</v>
      </c>
      <c r="AE11" s="32" t="s">
        <v>176</v>
      </c>
      <c r="AF11" s="32" t="s">
        <v>266</v>
      </c>
      <c r="AG11" s="32" t="s">
        <v>320</v>
      </c>
      <c r="AH11" s="32" t="s">
        <v>171</v>
      </c>
      <c r="AI11" s="32" t="s">
        <v>637</v>
      </c>
      <c r="AJ11" s="32" t="s">
        <v>160</v>
      </c>
      <c r="AK11" s="32" t="s">
        <v>160</v>
      </c>
      <c r="AL11" s="32" t="s">
        <v>261</v>
      </c>
      <c r="AM11" s="32" t="s">
        <v>177</v>
      </c>
      <c r="AN11" s="32" t="s">
        <v>347</v>
      </c>
      <c r="AO11" s="32" t="s">
        <v>160</v>
      </c>
      <c r="AP11" s="32" t="s">
        <v>407</v>
      </c>
    </row>
    <row r="12" spans="1:42" ht="20.100000000000001" customHeight="1" x14ac:dyDescent="0.35">
      <c r="A12" s="28" t="s">
        <v>272</v>
      </c>
      <c r="B12" s="29" t="s">
        <v>707</v>
      </c>
      <c r="C12" s="29" t="s">
        <v>420</v>
      </c>
      <c r="D12" s="29" t="s">
        <v>413</v>
      </c>
      <c r="E12" s="29" t="s">
        <v>197</v>
      </c>
      <c r="F12" s="29" t="s">
        <v>441</v>
      </c>
      <c r="G12" s="29" t="s">
        <v>133</v>
      </c>
      <c r="H12" s="29" t="s">
        <v>432</v>
      </c>
      <c r="I12" s="29" t="s">
        <v>470</v>
      </c>
      <c r="J12" s="29" t="s">
        <v>56</v>
      </c>
      <c r="K12" s="29" t="s">
        <v>357</v>
      </c>
      <c r="L12" s="29" t="s">
        <v>61</v>
      </c>
      <c r="M12" s="29" t="s">
        <v>335</v>
      </c>
      <c r="N12" s="29" t="s">
        <v>196</v>
      </c>
      <c r="O12" s="29" t="s">
        <v>109</v>
      </c>
      <c r="P12" s="29" t="s">
        <v>201</v>
      </c>
      <c r="Q12" s="29" t="s">
        <v>149</v>
      </c>
      <c r="R12" s="29" t="s">
        <v>138</v>
      </c>
      <c r="S12" s="29" t="s">
        <v>132</v>
      </c>
      <c r="T12" s="29" t="s">
        <v>354</v>
      </c>
      <c r="U12" s="29" t="s">
        <v>203</v>
      </c>
      <c r="V12" s="29" t="s">
        <v>247</v>
      </c>
      <c r="W12" s="29" t="s">
        <v>135</v>
      </c>
      <c r="X12" s="29" t="s">
        <v>446</v>
      </c>
      <c r="Y12" s="29" t="s">
        <v>142</v>
      </c>
      <c r="Z12" s="29" t="s">
        <v>132</v>
      </c>
      <c r="AA12" s="29" t="s">
        <v>354</v>
      </c>
      <c r="AB12" s="29" t="s">
        <v>198</v>
      </c>
      <c r="AC12" s="29" t="s">
        <v>273</v>
      </c>
      <c r="AD12" s="29" t="s">
        <v>340</v>
      </c>
      <c r="AE12" s="29" t="s">
        <v>133</v>
      </c>
      <c r="AF12" s="29" t="s">
        <v>352</v>
      </c>
      <c r="AG12" s="29" t="s">
        <v>131</v>
      </c>
      <c r="AH12" s="29" t="s">
        <v>113</v>
      </c>
      <c r="AI12" s="29" t="s">
        <v>708</v>
      </c>
      <c r="AJ12" s="29" t="s">
        <v>367</v>
      </c>
      <c r="AK12" s="29" t="s">
        <v>135</v>
      </c>
      <c r="AL12" s="29" t="s">
        <v>109</v>
      </c>
      <c r="AM12" s="29" t="s">
        <v>302</v>
      </c>
      <c r="AN12" s="29" t="s">
        <v>149</v>
      </c>
      <c r="AO12" s="29" t="s">
        <v>132</v>
      </c>
      <c r="AP12" s="29" t="s">
        <v>709</v>
      </c>
    </row>
    <row r="13" spans="1:42" ht="20.100000000000001" customHeight="1" x14ac:dyDescent="0.35">
      <c r="A13" s="30" t="s">
        <v>275</v>
      </c>
      <c r="B13" s="32">
        <v>0.06</v>
      </c>
      <c r="C13" s="32" t="s">
        <v>179</v>
      </c>
      <c r="D13" s="32" t="s">
        <v>269</v>
      </c>
      <c r="E13" s="32">
        <v>0.02</v>
      </c>
      <c r="F13" s="32" t="s">
        <v>177</v>
      </c>
      <c r="G13" s="32" t="s">
        <v>165</v>
      </c>
      <c r="H13" s="32" t="s">
        <v>171</v>
      </c>
      <c r="I13" s="32">
        <v>7.0000000000000007E-2</v>
      </c>
      <c r="J13" s="32" t="s">
        <v>269</v>
      </c>
      <c r="K13" s="32" t="s">
        <v>165</v>
      </c>
      <c r="L13" s="32" t="s">
        <v>165</v>
      </c>
      <c r="M13" s="32" t="s">
        <v>215</v>
      </c>
      <c r="N13" s="32" t="s">
        <v>165</v>
      </c>
      <c r="O13" s="32" t="s">
        <v>223</v>
      </c>
      <c r="P13" s="32" t="s">
        <v>215</v>
      </c>
      <c r="Q13" s="32" t="s">
        <v>167</v>
      </c>
      <c r="R13" s="32" t="s">
        <v>428</v>
      </c>
      <c r="S13" s="32">
        <v>0.06</v>
      </c>
      <c r="T13" s="32" t="s">
        <v>269</v>
      </c>
      <c r="U13" s="32" t="s">
        <v>179</v>
      </c>
      <c r="V13" s="32" t="s">
        <v>162</v>
      </c>
      <c r="W13" s="32" t="s">
        <v>269</v>
      </c>
      <c r="X13" s="32" t="s">
        <v>215</v>
      </c>
      <c r="Y13" s="32">
        <v>0.04</v>
      </c>
      <c r="Z13" s="32" t="s">
        <v>174</v>
      </c>
      <c r="AA13" s="32" t="s">
        <v>346</v>
      </c>
      <c r="AB13" s="32" t="s">
        <v>262</v>
      </c>
      <c r="AC13" s="32" t="s">
        <v>165</v>
      </c>
      <c r="AD13" s="32" t="s">
        <v>229</v>
      </c>
      <c r="AE13" s="32">
        <v>0.08</v>
      </c>
      <c r="AF13" s="32">
        <v>0.04</v>
      </c>
      <c r="AG13" s="32">
        <v>0.04</v>
      </c>
      <c r="AH13" s="32" t="s">
        <v>167</v>
      </c>
      <c r="AI13" s="32" t="s">
        <v>223</v>
      </c>
      <c r="AJ13" s="32" t="s">
        <v>262</v>
      </c>
      <c r="AK13" s="32" t="s">
        <v>269</v>
      </c>
      <c r="AL13" s="32">
        <v>0.02</v>
      </c>
      <c r="AM13" s="32">
        <v>0.02</v>
      </c>
      <c r="AN13" s="32" t="s">
        <v>269</v>
      </c>
      <c r="AO13" s="32" t="s">
        <v>167</v>
      </c>
      <c r="AP13" s="32" t="s">
        <v>262</v>
      </c>
    </row>
    <row r="14" spans="1:42" x14ac:dyDescent="0.3">
      <c r="B14" s="4">
        <f>((B9)+(B11)+(B13))</f>
        <v>1</v>
      </c>
      <c r="C14" s="4">
        <f t="shared" ref="C14:AP14" si="0">((C9)+(C11)+(C13))</f>
        <v>1</v>
      </c>
      <c r="D14" s="4">
        <f t="shared" si="0"/>
        <v>1</v>
      </c>
      <c r="E14" s="4">
        <f t="shared" si="0"/>
        <v>1</v>
      </c>
      <c r="F14" s="4">
        <f t="shared" si="0"/>
        <v>0.99999999999999989</v>
      </c>
      <c r="G14" s="4">
        <f t="shared" si="0"/>
        <v>1</v>
      </c>
      <c r="H14" s="4">
        <f t="shared" si="0"/>
        <v>1</v>
      </c>
      <c r="I14" s="4">
        <f t="shared" si="0"/>
        <v>1</v>
      </c>
      <c r="J14" s="4">
        <f t="shared" si="0"/>
        <v>1</v>
      </c>
      <c r="K14" s="4">
        <f t="shared" si="0"/>
        <v>1</v>
      </c>
      <c r="L14" s="4">
        <f t="shared" si="0"/>
        <v>1</v>
      </c>
      <c r="M14" s="4">
        <f t="shared" si="0"/>
        <v>0.99999999999999989</v>
      </c>
      <c r="N14" s="4">
        <f t="shared" si="0"/>
        <v>1</v>
      </c>
      <c r="O14" s="4">
        <f t="shared" si="0"/>
        <v>1</v>
      </c>
      <c r="P14" s="4">
        <f t="shared" si="0"/>
        <v>0.99999999999999989</v>
      </c>
      <c r="Q14" s="4">
        <f t="shared" si="0"/>
        <v>1</v>
      </c>
      <c r="R14" s="4">
        <f t="shared" si="0"/>
        <v>1</v>
      </c>
      <c r="S14" s="4">
        <f t="shared" si="0"/>
        <v>1</v>
      </c>
      <c r="T14" s="4">
        <f t="shared" si="0"/>
        <v>1</v>
      </c>
      <c r="U14" s="4">
        <f t="shared" si="0"/>
        <v>1</v>
      </c>
      <c r="V14" s="4">
        <f t="shared" si="0"/>
        <v>1</v>
      </c>
      <c r="W14" s="4">
        <f t="shared" si="0"/>
        <v>1</v>
      </c>
      <c r="X14" s="4">
        <f t="shared" si="0"/>
        <v>1</v>
      </c>
      <c r="Y14" s="4">
        <f t="shared" si="0"/>
        <v>1</v>
      </c>
      <c r="Z14" s="4">
        <f t="shared" si="0"/>
        <v>1</v>
      </c>
      <c r="AA14" s="4">
        <f t="shared" si="0"/>
        <v>1</v>
      </c>
      <c r="AB14" s="4">
        <f t="shared" si="0"/>
        <v>1</v>
      </c>
      <c r="AC14" s="4">
        <f t="shared" si="0"/>
        <v>1</v>
      </c>
      <c r="AD14" s="4">
        <f t="shared" si="0"/>
        <v>1</v>
      </c>
      <c r="AE14" s="4">
        <f t="shared" si="0"/>
        <v>0.99999999999999989</v>
      </c>
      <c r="AF14" s="4">
        <f t="shared" si="0"/>
        <v>1</v>
      </c>
      <c r="AG14" s="4">
        <f t="shared" si="0"/>
        <v>1</v>
      </c>
      <c r="AH14" s="4">
        <f t="shared" si="0"/>
        <v>1</v>
      </c>
      <c r="AI14" s="4">
        <f t="shared" si="0"/>
        <v>1</v>
      </c>
      <c r="AJ14" s="4">
        <f t="shared" si="0"/>
        <v>0.99999999999999989</v>
      </c>
      <c r="AK14" s="4">
        <f t="shared" si="0"/>
        <v>1</v>
      </c>
      <c r="AL14" s="4">
        <f t="shared" si="0"/>
        <v>1</v>
      </c>
      <c r="AM14" s="4">
        <f t="shared" si="0"/>
        <v>1</v>
      </c>
      <c r="AN14" s="4">
        <f t="shared" si="0"/>
        <v>1</v>
      </c>
      <c r="AO14" s="4">
        <f t="shared" si="0"/>
        <v>1</v>
      </c>
      <c r="AP14" s="4">
        <f t="shared" si="0"/>
        <v>0.99999999999999989</v>
      </c>
    </row>
  </sheetData>
  <sheetProtection algorithmName="SHA-512" hashValue="N48gf1NtWLlj2DSInMWOuCZgD8Eh+V8Isw/twZgKa0mhGIUD8nKHjq9dmhY19Dl8CoI1cew+eswIL+LpNDb+IA==" saltValue="zieEQcul8i+Ex4TIUp07fA=="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C13:D13 F13:H13 J13:R13 T13:X13 Z13:AD13 AH13:AK13 AN13:AP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P14"/>
  <sheetViews>
    <sheetView showGridLines="0" workbookViewId="0">
      <pane xSplit="2" topLeftCell="C1" activePane="topRight" state="frozen"/>
      <selection pane="topRight" activeCell="A2" sqref="A2:L2"/>
    </sheetView>
  </sheetViews>
  <sheetFormatPr defaultRowHeight="14.4" x14ac:dyDescent="0.3"/>
  <cols>
    <col min="1" max="1" width="45.77734375" customWidth="1"/>
    <col min="2" max="42" width="13.77734375" customWidth="1"/>
  </cols>
  <sheetData>
    <row r="1" spans="1:42" ht="21" x14ac:dyDescent="0.4">
      <c r="A1" s="27" t="str">
        <f>HYPERLINK("#Contents!A1","Return to Contents")</f>
        <v>Return to Contents</v>
      </c>
    </row>
    <row r="2" spans="1:42" ht="48" customHeight="1" x14ac:dyDescent="0.4">
      <c r="A2" s="67" t="s">
        <v>962</v>
      </c>
      <c r="B2" s="67"/>
      <c r="C2" s="67"/>
      <c r="D2" s="67"/>
      <c r="E2" s="67"/>
      <c r="F2" s="67"/>
      <c r="G2" s="67"/>
      <c r="H2" s="67"/>
      <c r="I2" s="67"/>
      <c r="J2" s="67"/>
      <c r="K2" s="67"/>
      <c r="L2" s="67"/>
      <c r="M2" s="35"/>
      <c r="N2" s="35"/>
      <c r="O2" s="35"/>
      <c r="AL2" s="25" t="s">
        <v>950</v>
      </c>
      <c r="AM2" s="26" t="s">
        <v>951</v>
      </c>
      <c r="AN2" s="66" t="s">
        <v>952</v>
      </c>
      <c r="AO2" s="66"/>
    </row>
    <row r="3" spans="1:42" ht="6.6"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6"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77</v>
      </c>
      <c r="D7" s="31" t="s">
        <v>279</v>
      </c>
      <c r="E7" s="31" t="s">
        <v>79</v>
      </c>
      <c r="F7" s="31" t="s">
        <v>280</v>
      </c>
      <c r="G7" s="31" t="s">
        <v>81</v>
      </c>
      <c r="H7" s="31" t="s">
        <v>710</v>
      </c>
      <c r="I7" s="31" t="s">
        <v>83</v>
      </c>
      <c r="J7" s="31" t="s">
        <v>43</v>
      </c>
      <c r="K7" s="31" t="s">
        <v>366</v>
      </c>
      <c r="L7" s="31" t="s">
        <v>86</v>
      </c>
      <c r="M7" s="31" t="s">
        <v>87</v>
      </c>
      <c r="N7" s="31" t="s">
        <v>143</v>
      </c>
      <c r="O7" s="31" t="s">
        <v>89</v>
      </c>
      <c r="P7" s="31" t="s">
        <v>90</v>
      </c>
      <c r="Q7" s="31" t="s">
        <v>284</v>
      </c>
      <c r="R7" s="31" t="s">
        <v>92</v>
      </c>
      <c r="S7" s="31" t="s">
        <v>93</v>
      </c>
      <c r="T7" s="31" t="s">
        <v>54</v>
      </c>
      <c r="U7" s="31" t="s">
        <v>94</v>
      </c>
      <c r="V7" s="31" t="s">
        <v>95</v>
      </c>
      <c r="W7" s="31" t="s">
        <v>131</v>
      </c>
      <c r="X7" s="31" t="s">
        <v>368</v>
      </c>
      <c r="Y7" s="31" t="s">
        <v>97</v>
      </c>
      <c r="Z7" s="31" t="s">
        <v>98</v>
      </c>
      <c r="AA7" s="31" t="s">
        <v>99</v>
      </c>
      <c r="AB7" s="31" t="s">
        <v>100</v>
      </c>
      <c r="AC7" s="31" t="s">
        <v>101</v>
      </c>
      <c r="AD7" s="31" t="s">
        <v>102</v>
      </c>
      <c r="AE7" s="31" t="s">
        <v>188</v>
      </c>
      <c r="AF7" s="31" t="s">
        <v>104</v>
      </c>
      <c r="AG7" s="31" t="s">
        <v>677</v>
      </c>
      <c r="AH7" s="31" t="s">
        <v>106</v>
      </c>
      <c r="AI7" s="31" t="s">
        <v>288</v>
      </c>
      <c r="AJ7" s="31" t="s">
        <v>289</v>
      </c>
      <c r="AK7" s="31" t="s">
        <v>109</v>
      </c>
      <c r="AL7" s="31" t="s">
        <v>110</v>
      </c>
      <c r="AM7" s="31" t="s">
        <v>111</v>
      </c>
      <c r="AN7" s="31" t="s">
        <v>112</v>
      </c>
      <c r="AO7" s="31" t="s">
        <v>274</v>
      </c>
      <c r="AP7" s="31" t="s">
        <v>114</v>
      </c>
    </row>
    <row r="8" spans="1:42" ht="20.100000000000001" customHeight="1" x14ac:dyDescent="0.35">
      <c r="A8" s="28" t="s">
        <v>711</v>
      </c>
      <c r="B8" s="29" t="s">
        <v>712</v>
      </c>
      <c r="C8" s="29" t="s">
        <v>713</v>
      </c>
      <c r="D8" s="29" t="s">
        <v>137</v>
      </c>
      <c r="E8" s="29" t="s">
        <v>714</v>
      </c>
      <c r="F8" s="29" t="s">
        <v>715</v>
      </c>
      <c r="G8" s="29" t="s">
        <v>185</v>
      </c>
      <c r="H8" s="29" t="s">
        <v>716</v>
      </c>
      <c r="I8" s="29" t="s">
        <v>717</v>
      </c>
      <c r="J8" s="29" t="s">
        <v>103</v>
      </c>
      <c r="K8" s="29" t="s">
        <v>46</v>
      </c>
      <c r="L8" s="29" t="s">
        <v>410</v>
      </c>
      <c r="M8" s="29" t="s">
        <v>341</v>
      </c>
      <c r="N8" s="29" t="s">
        <v>128</v>
      </c>
      <c r="O8" s="29" t="s">
        <v>556</v>
      </c>
      <c r="P8" s="29" t="s">
        <v>583</v>
      </c>
      <c r="Q8" s="29" t="s">
        <v>355</v>
      </c>
      <c r="R8" s="29" t="s">
        <v>285</v>
      </c>
      <c r="S8" s="29" t="s">
        <v>132</v>
      </c>
      <c r="T8" s="29" t="s">
        <v>142</v>
      </c>
      <c r="U8" s="29" t="s">
        <v>353</v>
      </c>
      <c r="V8" s="29" t="s">
        <v>234</v>
      </c>
      <c r="W8" s="29" t="s">
        <v>198</v>
      </c>
      <c r="X8" s="29" t="s">
        <v>414</v>
      </c>
      <c r="Y8" s="29" t="s">
        <v>380</v>
      </c>
      <c r="Z8" s="29" t="s">
        <v>354</v>
      </c>
      <c r="AA8" s="29" t="s">
        <v>132</v>
      </c>
      <c r="AB8" s="29" t="s">
        <v>139</v>
      </c>
      <c r="AC8" s="29" t="s">
        <v>505</v>
      </c>
      <c r="AD8" s="29" t="s">
        <v>718</v>
      </c>
      <c r="AE8" s="29" t="s">
        <v>719</v>
      </c>
      <c r="AF8" s="29" t="s">
        <v>709</v>
      </c>
      <c r="AG8" s="29" t="s">
        <v>720</v>
      </c>
      <c r="AH8" s="29" t="s">
        <v>349</v>
      </c>
      <c r="AI8" s="29" t="s">
        <v>150</v>
      </c>
      <c r="AJ8" s="29" t="s">
        <v>468</v>
      </c>
      <c r="AK8" s="29" t="s">
        <v>139</v>
      </c>
      <c r="AL8" s="29" t="s">
        <v>372</v>
      </c>
      <c r="AM8" s="29" t="s">
        <v>119</v>
      </c>
      <c r="AN8" s="29" t="s">
        <v>615</v>
      </c>
      <c r="AO8" s="29" t="s">
        <v>149</v>
      </c>
      <c r="AP8" s="29" t="s">
        <v>721</v>
      </c>
    </row>
    <row r="9" spans="1:42" ht="20.100000000000001" customHeight="1" x14ac:dyDescent="0.35">
      <c r="A9" s="30" t="s">
        <v>722</v>
      </c>
      <c r="B9" s="32" t="s">
        <v>317</v>
      </c>
      <c r="C9" s="32" t="s">
        <v>224</v>
      </c>
      <c r="D9" s="32" t="s">
        <v>159</v>
      </c>
      <c r="E9" s="32" t="s">
        <v>323</v>
      </c>
      <c r="F9" s="32" t="s">
        <v>405</v>
      </c>
      <c r="G9" s="32" t="s">
        <v>317</v>
      </c>
      <c r="H9" s="32" t="s">
        <v>153</v>
      </c>
      <c r="I9" s="32" t="s">
        <v>323</v>
      </c>
      <c r="J9" s="32" t="s">
        <v>481</v>
      </c>
      <c r="K9" s="32" t="s">
        <v>163</v>
      </c>
      <c r="L9" s="32" t="s">
        <v>155</v>
      </c>
      <c r="M9" s="32" t="s">
        <v>481</v>
      </c>
      <c r="N9" s="32" t="s">
        <v>315</v>
      </c>
      <c r="O9" s="32" t="s">
        <v>347</v>
      </c>
      <c r="P9" s="32" t="s">
        <v>176</v>
      </c>
      <c r="Q9" s="32" t="s">
        <v>179</v>
      </c>
      <c r="R9" s="32" t="s">
        <v>218</v>
      </c>
      <c r="S9" s="32" t="s">
        <v>171</v>
      </c>
      <c r="T9" s="32" t="s">
        <v>403</v>
      </c>
      <c r="U9" s="32" t="s">
        <v>218</v>
      </c>
      <c r="V9" s="32" t="s">
        <v>401</v>
      </c>
      <c r="W9" s="32" t="s">
        <v>271</v>
      </c>
      <c r="X9" s="32" t="s">
        <v>320</v>
      </c>
      <c r="Y9" s="32" t="s">
        <v>217</v>
      </c>
      <c r="Z9" s="32" t="s">
        <v>269</v>
      </c>
      <c r="AA9" s="32" t="s">
        <v>174</v>
      </c>
      <c r="AB9" s="32" t="s">
        <v>154</v>
      </c>
      <c r="AC9" s="32" t="s">
        <v>268</v>
      </c>
      <c r="AD9" s="32" t="s">
        <v>170</v>
      </c>
      <c r="AE9" s="32" t="s">
        <v>217</v>
      </c>
      <c r="AF9" s="32" t="s">
        <v>270</v>
      </c>
      <c r="AG9" s="32" t="s">
        <v>480</v>
      </c>
      <c r="AH9" s="32" t="s">
        <v>262</v>
      </c>
      <c r="AI9" s="32" t="s">
        <v>479</v>
      </c>
      <c r="AJ9" s="32" t="s">
        <v>478</v>
      </c>
      <c r="AK9" s="32" t="s">
        <v>154</v>
      </c>
      <c r="AL9" s="32" t="s">
        <v>229</v>
      </c>
      <c r="AM9" s="32" t="s">
        <v>264</v>
      </c>
      <c r="AN9" s="32" t="s">
        <v>176</v>
      </c>
      <c r="AO9" s="32" t="s">
        <v>160</v>
      </c>
      <c r="AP9" s="32" t="s">
        <v>176</v>
      </c>
    </row>
    <row r="10" spans="1:42" ht="20.100000000000001" customHeight="1" x14ac:dyDescent="0.35">
      <c r="A10" s="28" t="s">
        <v>723</v>
      </c>
      <c r="B10" s="29" t="s">
        <v>724</v>
      </c>
      <c r="C10" s="29" t="s">
        <v>725</v>
      </c>
      <c r="D10" s="29" t="s">
        <v>726</v>
      </c>
      <c r="E10" s="29" t="s">
        <v>359</v>
      </c>
      <c r="F10" s="29" t="s">
        <v>395</v>
      </c>
      <c r="G10" s="29" t="s">
        <v>189</v>
      </c>
      <c r="H10" s="29" t="s">
        <v>727</v>
      </c>
      <c r="I10" s="29" t="s">
        <v>300</v>
      </c>
      <c r="J10" s="29" t="s">
        <v>728</v>
      </c>
      <c r="K10" s="29" t="s">
        <v>729</v>
      </c>
      <c r="L10" s="29" t="s">
        <v>730</v>
      </c>
      <c r="M10" s="29" t="s">
        <v>731</v>
      </c>
      <c r="N10" s="29" t="s">
        <v>732</v>
      </c>
      <c r="O10" s="29" t="s">
        <v>439</v>
      </c>
      <c r="P10" s="29" t="s">
        <v>138</v>
      </c>
      <c r="Q10" s="29" t="s">
        <v>733</v>
      </c>
      <c r="R10" s="29" t="s">
        <v>99</v>
      </c>
      <c r="S10" s="29" t="s">
        <v>197</v>
      </c>
      <c r="T10" s="29" t="s">
        <v>247</v>
      </c>
      <c r="U10" s="29" t="s">
        <v>197</v>
      </c>
      <c r="V10" s="29" t="s">
        <v>354</v>
      </c>
      <c r="W10" s="29" t="s">
        <v>139</v>
      </c>
      <c r="X10" s="29" t="s">
        <v>201</v>
      </c>
      <c r="Y10" s="29" t="s">
        <v>93</v>
      </c>
      <c r="Z10" s="29" t="s">
        <v>680</v>
      </c>
      <c r="AA10" s="29" t="s">
        <v>149</v>
      </c>
      <c r="AB10" s="29" t="s">
        <v>113</v>
      </c>
      <c r="AC10" s="29" t="s">
        <v>734</v>
      </c>
      <c r="AD10" s="29" t="s">
        <v>73</v>
      </c>
      <c r="AE10" s="29" t="s">
        <v>198</v>
      </c>
      <c r="AF10" s="29" t="s">
        <v>202</v>
      </c>
      <c r="AG10" s="29" t="s">
        <v>135</v>
      </c>
      <c r="AH10" s="29" t="s">
        <v>540</v>
      </c>
      <c r="AI10" s="29" t="s">
        <v>389</v>
      </c>
      <c r="AJ10" s="29" t="s">
        <v>254</v>
      </c>
      <c r="AK10" s="29" t="s">
        <v>199</v>
      </c>
      <c r="AL10" s="29" t="s">
        <v>735</v>
      </c>
      <c r="AM10" s="29" t="s">
        <v>736</v>
      </c>
      <c r="AN10" s="29" t="s">
        <v>199</v>
      </c>
      <c r="AO10" s="29" t="s">
        <v>99</v>
      </c>
      <c r="AP10" s="29" t="s">
        <v>195</v>
      </c>
    </row>
    <row r="11" spans="1:42" ht="20.100000000000001" customHeight="1" x14ac:dyDescent="0.35">
      <c r="A11" s="30" t="s">
        <v>737</v>
      </c>
      <c r="B11" s="32" t="s">
        <v>213</v>
      </c>
      <c r="C11" s="32" t="s">
        <v>161</v>
      </c>
      <c r="D11" s="32" t="s">
        <v>181</v>
      </c>
      <c r="E11" s="32" t="s">
        <v>408</v>
      </c>
      <c r="F11" s="32" t="s">
        <v>158</v>
      </c>
      <c r="G11" s="32" t="s">
        <v>211</v>
      </c>
      <c r="H11" s="32" t="s">
        <v>157</v>
      </c>
      <c r="I11" s="32" t="s">
        <v>408</v>
      </c>
      <c r="J11" s="32" t="s">
        <v>211</v>
      </c>
      <c r="K11" s="32" t="s">
        <v>156</v>
      </c>
      <c r="L11" s="32" t="s">
        <v>160</v>
      </c>
      <c r="M11" s="32" t="s">
        <v>162</v>
      </c>
      <c r="N11" s="32" t="s">
        <v>163</v>
      </c>
      <c r="O11" s="32" t="s">
        <v>429</v>
      </c>
      <c r="P11" s="32" t="s">
        <v>165</v>
      </c>
      <c r="Q11" s="32" t="s">
        <v>176</v>
      </c>
      <c r="R11" s="32" t="s">
        <v>215</v>
      </c>
      <c r="S11" s="32" t="s">
        <v>529</v>
      </c>
      <c r="T11" s="32" t="s">
        <v>345</v>
      </c>
      <c r="U11" s="32" t="s">
        <v>264</v>
      </c>
      <c r="V11" s="32" t="s">
        <v>269</v>
      </c>
      <c r="W11" s="32" t="s">
        <v>402</v>
      </c>
      <c r="X11" s="32" t="s">
        <v>177</v>
      </c>
      <c r="Y11" s="32" t="s">
        <v>167</v>
      </c>
      <c r="Z11" s="32" t="s">
        <v>321</v>
      </c>
      <c r="AA11" s="32" t="s">
        <v>221</v>
      </c>
      <c r="AB11" s="32" t="s">
        <v>213</v>
      </c>
      <c r="AC11" s="32" t="s">
        <v>323</v>
      </c>
      <c r="AD11" s="32" t="s">
        <v>171</v>
      </c>
      <c r="AE11" s="32" t="s">
        <v>167</v>
      </c>
      <c r="AF11" s="32" t="s">
        <v>224</v>
      </c>
      <c r="AG11" s="32" t="s">
        <v>174</v>
      </c>
      <c r="AH11" s="32" t="s">
        <v>176</v>
      </c>
      <c r="AI11" s="32" t="s">
        <v>165</v>
      </c>
      <c r="AJ11" s="32" t="s">
        <v>270</v>
      </c>
      <c r="AK11" s="32" t="s">
        <v>315</v>
      </c>
      <c r="AL11" s="32" t="s">
        <v>318</v>
      </c>
      <c r="AM11" s="32" t="s">
        <v>227</v>
      </c>
      <c r="AN11" s="32" t="s">
        <v>262</v>
      </c>
      <c r="AO11" s="32" t="s">
        <v>155</v>
      </c>
      <c r="AP11" s="32" t="s">
        <v>179</v>
      </c>
    </row>
    <row r="12" spans="1:42" ht="20.100000000000001" customHeight="1" x14ac:dyDescent="0.35">
      <c r="A12" s="28" t="s">
        <v>738</v>
      </c>
      <c r="B12" s="29" t="s">
        <v>593</v>
      </c>
      <c r="C12" s="29" t="s">
        <v>436</v>
      </c>
      <c r="D12" s="29" t="s">
        <v>502</v>
      </c>
      <c r="E12" s="29" t="s">
        <v>199</v>
      </c>
      <c r="F12" s="29" t="s">
        <v>98</v>
      </c>
      <c r="G12" s="29" t="s">
        <v>134</v>
      </c>
      <c r="H12" s="29" t="s">
        <v>54</v>
      </c>
      <c r="I12" s="29" t="s">
        <v>245</v>
      </c>
      <c r="J12" s="29" t="s">
        <v>303</v>
      </c>
      <c r="K12" s="29" t="s">
        <v>359</v>
      </c>
      <c r="L12" s="29" t="s">
        <v>434</v>
      </c>
      <c r="M12" s="29" t="s">
        <v>130</v>
      </c>
      <c r="N12" s="29" t="s">
        <v>256</v>
      </c>
      <c r="O12" s="29" t="s">
        <v>197</v>
      </c>
      <c r="P12" s="29" t="s">
        <v>201</v>
      </c>
      <c r="Q12" s="29" t="s">
        <v>355</v>
      </c>
      <c r="R12" s="29" t="s">
        <v>93</v>
      </c>
      <c r="S12" s="29" t="s">
        <v>135</v>
      </c>
      <c r="T12" s="29" t="s">
        <v>203</v>
      </c>
      <c r="U12" s="29" t="s">
        <v>99</v>
      </c>
      <c r="V12" s="29" t="s">
        <v>247</v>
      </c>
      <c r="W12" s="29" t="s">
        <v>203</v>
      </c>
      <c r="X12" s="29" t="s">
        <v>135</v>
      </c>
      <c r="Y12" s="29" t="s">
        <v>149</v>
      </c>
      <c r="Z12" s="29" t="s">
        <v>135</v>
      </c>
      <c r="AA12" s="29" t="s">
        <v>135</v>
      </c>
      <c r="AB12" s="29" t="s">
        <v>203</v>
      </c>
      <c r="AC12" s="29" t="s">
        <v>55</v>
      </c>
      <c r="AD12" s="29" t="s">
        <v>61</v>
      </c>
      <c r="AE12" s="29" t="s">
        <v>197</v>
      </c>
      <c r="AF12" s="29" t="s">
        <v>92</v>
      </c>
      <c r="AG12" s="29" t="s">
        <v>198</v>
      </c>
      <c r="AH12" s="29" t="s">
        <v>353</v>
      </c>
      <c r="AI12" s="29" t="s">
        <v>131</v>
      </c>
      <c r="AJ12" s="29" t="s">
        <v>349</v>
      </c>
      <c r="AK12" s="29" t="s">
        <v>135</v>
      </c>
      <c r="AL12" s="29" t="s">
        <v>69</v>
      </c>
      <c r="AM12" s="29" t="s">
        <v>680</v>
      </c>
      <c r="AN12" s="29" t="s">
        <v>138</v>
      </c>
      <c r="AO12" s="29" t="s">
        <v>135</v>
      </c>
      <c r="AP12" s="29" t="s">
        <v>497</v>
      </c>
    </row>
    <row r="13" spans="1:42" ht="20.100000000000001" customHeight="1" x14ac:dyDescent="0.35">
      <c r="A13" s="30" t="s">
        <v>739</v>
      </c>
      <c r="B13" s="32" t="s">
        <v>223</v>
      </c>
      <c r="C13" s="32" t="s">
        <v>177</v>
      </c>
      <c r="D13" s="32" t="s">
        <v>165</v>
      </c>
      <c r="E13" s="32" t="s">
        <v>171</v>
      </c>
      <c r="F13" s="32" t="s">
        <v>179</v>
      </c>
      <c r="G13" s="32" t="s">
        <v>165</v>
      </c>
      <c r="H13" s="32" t="s">
        <v>262</v>
      </c>
      <c r="I13" s="32" t="s">
        <v>171</v>
      </c>
      <c r="J13" s="32" t="s">
        <v>171</v>
      </c>
      <c r="K13" s="32" t="s">
        <v>262</v>
      </c>
      <c r="L13" s="32">
        <v>0.09</v>
      </c>
      <c r="M13" s="32" t="s">
        <v>262</v>
      </c>
      <c r="N13" s="32">
        <v>0.05</v>
      </c>
      <c r="O13" s="32">
        <v>0.02</v>
      </c>
      <c r="P13" s="32" t="s">
        <v>215</v>
      </c>
      <c r="Q13" s="32" t="s">
        <v>179</v>
      </c>
      <c r="R13" s="32" t="s">
        <v>264</v>
      </c>
      <c r="S13" s="32" t="s">
        <v>177</v>
      </c>
      <c r="T13" s="32" t="s">
        <v>179</v>
      </c>
      <c r="U13" s="32">
        <v>0.1</v>
      </c>
      <c r="V13" s="32" t="s">
        <v>162</v>
      </c>
      <c r="W13" s="32">
        <v>0.19</v>
      </c>
      <c r="X13" s="32" t="s">
        <v>174</v>
      </c>
      <c r="Y13" s="32" t="s">
        <v>167</v>
      </c>
      <c r="Z13" s="32" t="s">
        <v>167</v>
      </c>
      <c r="AA13" s="32" t="s">
        <v>215</v>
      </c>
      <c r="AB13" s="32" t="s">
        <v>229</v>
      </c>
      <c r="AC13" s="32" t="s">
        <v>271</v>
      </c>
      <c r="AD13" s="32" t="s">
        <v>271</v>
      </c>
      <c r="AE13" s="32">
        <v>0.01</v>
      </c>
      <c r="AF13" s="32" t="s">
        <v>259</v>
      </c>
      <c r="AG13" s="32" t="s">
        <v>167</v>
      </c>
      <c r="AH13" s="32" t="s">
        <v>171</v>
      </c>
      <c r="AI13" s="32" t="s">
        <v>219</v>
      </c>
      <c r="AJ13" s="32" t="s">
        <v>230</v>
      </c>
      <c r="AK13" s="32" t="s">
        <v>219</v>
      </c>
      <c r="AL13" s="32" t="s">
        <v>179</v>
      </c>
      <c r="AM13" s="32" t="s">
        <v>223</v>
      </c>
      <c r="AN13" s="32">
        <v>0.05</v>
      </c>
      <c r="AO13" s="32">
        <v>0.09</v>
      </c>
      <c r="AP13" s="32" t="s">
        <v>179</v>
      </c>
    </row>
    <row r="14" spans="1:42" x14ac:dyDescent="0.3">
      <c r="B14" s="4">
        <f>((B9)+(B11)+(B13))</f>
        <v>1</v>
      </c>
      <c r="C14" s="4">
        <f t="shared" ref="C14:AP14" si="0">((C9)+(C11)+(C13))</f>
        <v>0.99999999999999989</v>
      </c>
      <c r="D14" s="4">
        <f t="shared" si="0"/>
        <v>1</v>
      </c>
      <c r="E14" s="4">
        <f t="shared" si="0"/>
        <v>1</v>
      </c>
      <c r="F14" s="4">
        <f t="shared" si="0"/>
        <v>1</v>
      </c>
      <c r="G14" s="4">
        <f t="shared" si="0"/>
        <v>1</v>
      </c>
      <c r="H14" s="4">
        <f t="shared" si="0"/>
        <v>0.99999999999999989</v>
      </c>
      <c r="I14" s="4">
        <f t="shared" si="0"/>
        <v>1</v>
      </c>
      <c r="J14" s="4">
        <f t="shared" si="0"/>
        <v>1</v>
      </c>
      <c r="K14" s="4">
        <f t="shared" si="0"/>
        <v>0.99999999999999989</v>
      </c>
      <c r="L14" s="4">
        <f t="shared" si="0"/>
        <v>0.99999999999999989</v>
      </c>
      <c r="M14" s="4">
        <f t="shared" si="0"/>
        <v>1</v>
      </c>
      <c r="N14" s="4">
        <f t="shared" si="0"/>
        <v>1</v>
      </c>
      <c r="O14" s="4">
        <f t="shared" si="0"/>
        <v>1</v>
      </c>
      <c r="P14" s="4">
        <f t="shared" si="0"/>
        <v>1</v>
      </c>
      <c r="Q14" s="4">
        <f t="shared" si="0"/>
        <v>1</v>
      </c>
      <c r="R14" s="4">
        <f t="shared" si="0"/>
        <v>1</v>
      </c>
      <c r="S14" s="4">
        <f t="shared" si="0"/>
        <v>1</v>
      </c>
      <c r="T14" s="4">
        <f t="shared" si="0"/>
        <v>1</v>
      </c>
      <c r="U14" s="4">
        <f t="shared" si="0"/>
        <v>1</v>
      </c>
      <c r="V14" s="4">
        <f t="shared" si="0"/>
        <v>1</v>
      </c>
      <c r="W14" s="4">
        <f t="shared" si="0"/>
        <v>1</v>
      </c>
      <c r="X14" s="4">
        <f t="shared" si="0"/>
        <v>1</v>
      </c>
      <c r="Y14" s="4">
        <f t="shared" si="0"/>
        <v>1</v>
      </c>
      <c r="Z14" s="4">
        <f t="shared" si="0"/>
        <v>1</v>
      </c>
      <c r="AA14" s="4">
        <f t="shared" si="0"/>
        <v>1</v>
      </c>
      <c r="AB14" s="4">
        <f t="shared" si="0"/>
        <v>1</v>
      </c>
      <c r="AC14" s="4">
        <f t="shared" si="0"/>
        <v>1</v>
      </c>
      <c r="AD14" s="4">
        <f t="shared" si="0"/>
        <v>1</v>
      </c>
      <c r="AE14" s="4">
        <f t="shared" si="0"/>
        <v>1</v>
      </c>
      <c r="AF14" s="4">
        <f t="shared" si="0"/>
        <v>0.99999999999999989</v>
      </c>
      <c r="AG14" s="4">
        <f t="shared" si="0"/>
        <v>1</v>
      </c>
      <c r="AH14" s="4">
        <f t="shared" si="0"/>
        <v>1</v>
      </c>
      <c r="AI14" s="4">
        <f t="shared" si="0"/>
        <v>1</v>
      </c>
      <c r="AJ14" s="4">
        <f t="shared" si="0"/>
        <v>0.99999999999999989</v>
      </c>
      <c r="AK14" s="4">
        <f t="shared" si="0"/>
        <v>1</v>
      </c>
      <c r="AL14" s="4">
        <f t="shared" si="0"/>
        <v>1</v>
      </c>
      <c r="AM14" s="4">
        <f t="shared" si="0"/>
        <v>1</v>
      </c>
      <c r="AN14" s="4">
        <f t="shared" si="0"/>
        <v>1</v>
      </c>
      <c r="AO14" s="4">
        <f t="shared" si="0"/>
        <v>0.99999999999999989</v>
      </c>
      <c r="AP14" s="4">
        <f t="shared" si="0"/>
        <v>1</v>
      </c>
    </row>
  </sheetData>
  <sheetProtection algorithmName="SHA-512" hashValue="Qb0pjR7xw93lMIJLjyjh34mL27DtuoABlgPNLouwHUCtze41f4oDaaAuP8UxcOv/xukP2ixopZ112gsXnpneeg==" saltValue="zxU0hTD/lQk7+HLnkB9LCA=="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P12 B13:K13 M13 P13:T13 V13 X13:AD13 AF13:AM13 AP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18"/>
  <sheetViews>
    <sheetView showGridLines="0" workbookViewId="0">
      <pane xSplit="2" topLeftCell="C1" activePane="topRight" state="frozen"/>
      <selection pane="topRight" activeCell="A3" sqref="A3"/>
    </sheetView>
  </sheetViews>
  <sheetFormatPr defaultRowHeight="14.4" x14ac:dyDescent="0.3"/>
  <cols>
    <col min="1" max="1" width="128.5546875" customWidth="1"/>
    <col min="2" max="42" width="13.77734375" customWidth="1"/>
  </cols>
  <sheetData>
    <row r="1" spans="1:42" ht="21" x14ac:dyDescent="0.4">
      <c r="A1" s="27" t="str">
        <f>HYPERLINK("#Contents!A1","Return to Contents")</f>
        <v>Return to Contents</v>
      </c>
    </row>
    <row r="2" spans="1:42" ht="25.8" customHeight="1" x14ac:dyDescent="0.4">
      <c r="A2" s="67" t="s">
        <v>963</v>
      </c>
      <c r="B2" s="67"/>
      <c r="C2" s="67"/>
      <c r="D2" s="67"/>
      <c r="E2" s="67"/>
      <c r="F2" s="67"/>
      <c r="G2" s="35"/>
      <c r="H2" s="35"/>
      <c r="I2" s="35"/>
      <c r="J2" s="35"/>
      <c r="K2" s="35"/>
      <c r="L2" s="35"/>
      <c r="M2" s="35"/>
      <c r="N2" s="35"/>
      <c r="O2" s="35"/>
      <c r="AL2" s="25" t="s">
        <v>950</v>
      </c>
      <c r="AM2" s="26" t="s">
        <v>951</v>
      </c>
      <c r="AN2" s="66" t="s">
        <v>952</v>
      </c>
      <c r="AO2" s="66"/>
    </row>
    <row r="3" spans="1:42" ht="7.8"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5.2"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623</v>
      </c>
      <c r="D7" s="31" t="s">
        <v>78</v>
      </c>
      <c r="E7" s="31" t="s">
        <v>79</v>
      </c>
      <c r="F7" s="31" t="s">
        <v>280</v>
      </c>
      <c r="G7" s="31" t="s">
        <v>740</v>
      </c>
      <c r="H7" s="31" t="s">
        <v>82</v>
      </c>
      <c r="I7" s="31" t="s">
        <v>365</v>
      </c>
      <c r="J7" s="31" t="s">
        <v>84</v>
      </c>
      <c r="K7" s="31" t="s">
        <v>366</v>
      </c>
      <c r="L7" s="31" t="s">
        <v>448</v>
      </c>
      <c r="M7" s="31" t="s">
        <v>46</v>
      </c>
      <c r="N7" s="31" t="s">
        <v>88</v>
      </c>
      <c r="O7" s="31" t="s">
        <v>89</v>
      </c>
      <c r="P7" s="31" t="s">
        <v>90</v>
      </c>
      <c r="Q7" s="31" t="s">
        <v>284</v>
      </c>
      <c r="R7" s="31" t="s">
        <v>340</v>
      </c>
      <c r="S7" s="31" t="s">
        <v>93</v>
      </c>
      <c r="T7" s="31" t="s">
        <v>54</v>
      </c>
      <c r="U7" s="31" t="s">
        <v>245</v>
      </c>
      <c r="V7" s="31" t="s">
        <v>437</v>
      </c>
      <c r="W7" s="31" t="s">
        <v>131</v>
      </c>
      <c r="X7" s="31" t="s">
        <v>368</v>
      </c>
      <c r="Y7" s="31" t="s">
        <v>452</v>
      </c>
      <c r="Z7" s="31" t="s">
        <v>98</v>
      </c>
      <c r="AA7" s="31" t="s">
        <v>99</v>
      </c>
      <c r="AB7" s="31" t="s">
        <v>109</v>
      </c>
      <c r="AC7" s="31" t="s">
        <v>551</v>
      </c>
      <c r="AD7" s="31" t="s">
        <v>102</v>
      </c>
      <c r="AE7" s="31" t="s">
        <v>369</v>
      </c>
      <c r="AF7" s="31" t="s">
        <v>104</v>
      </c>
      <c r="AG7" s="31" t="s">
        <v>741</v>
      </c>
      <c r="AH7" s="31" t="s">
        <v>589</v>
      </c>
      <c r="AI7" s="31" t="s">
        <v>288</v>
      </c>
      <c r="AJ7" s="31" t="s">
        <v>47</v>
      </c>
      <c r="AK7" s="31" t="s">
        <v>100</v>
      </c>
      <c r="AL7" s="31" t="s">
        <v>371</v>
      </c>
      <c r="AM7" s="31" t="s">
        <v>742</v>
      </c>
      <c r="AN7" s="31" t="s">
        <v>193</v>
      </c>
      <c r="AO7" s="31" t="s">
        <v>138</v>
      </c>
      <c r="AP7" s="31" t="s">
        <v>453</v>
      </c>
    </row>
    <row r="8" spans="1:42" ht="20.100000000000001" customHeight="1" x14ac:dyDescent="0.35">
      <c r="A8" s="28" t="s">
        <v>743</v>
      </c>
      <c r="B8" s="29" t="s">
        <v>744</v>
      </c>
      <c r="C8" s="29" t="s">
        <v>745</v>
      </c>
      <c r="D8" s="29" t="s">
        <v>673</v>
      </c>
      <c r="E8" s="29" t="s">
        <v>433</v>
      </c>
      <c r="F8" s="29" t="s">
        <v>449</v>
      </c>
      <c r="G8" s="29" t="s">
        <v>688</v>
      </c>
      <c r="H8" s="29" t="s">
        <v>571</v>
      </c>
      <c r="I8" s="29" t="s">
        <v>746</v>
      </c>
      <c r="J8" s="29" t="s">
        <v>46</v>
      </c>
      <c r="K8" s="29" t="s">
        <v>697</v>
      </c>
      <c r="L8" s="29" t="s">
        <v>65</v>
      </c>
      <c r="M8" s="29" t="s">
        <v>572</v>
      </c>
      <c r="N8" s="29" t="s">
        <v>747</v>
      </c>
      <c r="O8" s="29" t="s">
        <v>498</v>
      </c>
      <c r="P8" s="29" t="s">
        <v>142</v>
      </c>
      <c r="Q8" s="29" t="s">
        <v>748</v>
      </c>
      <c r="R8" s="29" t="s">
        <v>302</v>
      </c>
      <c r="S8" s="29" t="s">
        <v>93</v>
      </c>
      <c r="T8" s="29" t="s">
        <v>302</v>
      </c>
      <c r="U8" s="29" t="s">
        <v>273</v>
      </c>
      <c r="V8" s="29" t="s">
        <v>149</v>
      </c>
      <c r="W8" s="29" t="s">
        <v>251</v>
      </c>
      <c r="X8" s="29" t="s">
        <v>256</v>
      </c>
      <c r="Y8" s="29" t="s">
        <v>198</v>
      </c>
      <c r="Z8" s="29" t="s">
        <v>98</v>
      </c>
      <c r="AA8" s="29" t="s">
        <v>99</v>
      </c>
      <c r="AB8" s="29" t="s">
        <v>273</v>
      </c>
      <c r="AC8" s="29" t="s">
        <v>749</v>
      </c>
      <c r="AD8" s="29" t="s">
        <v>55</v>
      </c>
      <c r="AE8" s="29" t="s">
        <v>135</v>
      </c>
      <c r="AF8" s="29" t="s">
        <v>571</v>
      </c>
      <c r="AG8" s="29" t="s">
        <v>135</v>
      </c>
      <c r="AH8" s="29" t="s">
        <v>342</v>
      </c>
      <c r="AI8" s="29" t="s">
        <v>438</v>
      </c>
      <c r="AJ8" s="29" t="s">
        <v>750</v>
      </c>
      <c r="AK8" s="29" t="s">
        <v>199</v>
      </c>
      <c r="AL8" s="29" t="s">
        <v>80</v>
      </c>
      <c r="AM8" s="29" t="s">
        <v>751</v>
      </c>
      <c r="AN8" s="29" t="s">
        <v>243</v>
      </c>
      <c r="AO8" s="29" t="s">
        <v>99</v>
      </c>
      <c r="AP8" s="29" t="s">
        <v>122</v>
      </c>
    </row>
    <row r="9" spans="1:42" ht="20.100000000000001" customHeight="1" x14ac:dyDescent="0.35">
      <c r="A9" s="30" t="s">
        <v>752</v>
      </c>
      <c r="B9" s="32" t="s">
        <v>152</v>
      </c>
      <c r="C9" s="32" t="s">
        <v>163</v>
      </c>
      <c r="D9" s="32" t="s">
        <v>157</v>
      </c>
      <c r="E9" s="32" t="s">
        <v>181</v>
      </c>
      <c r="F9" s="32" t="s">
        <v>168</v>
      </c>
      <c r="G9" s="32" t="s">
        <v>154</v>
      </c>
      <c r="H9" s="32" t="s">
        <v>159</v>
      </c>
      <c r="I9" s="32" t="s">
        <v>158</v>
      </c>
      <c r="J9" s="32" t="s">
        <v>316</v>
      </c>
      <c r="K9" s="32" t="s">
        <v>224</v>
      </c>
      <c r="L9" s="32" t="s">
        <v>567</v>
      </c>
      <c r="M9" s="32" t="s">
        <v>153</v>
      </c>
      <c r="N9" s="32" t="s">
        <v>156</v>
      </c>
      <c r="O9" s="32" t="s">
        <v>427</v>
      </c>
      <c r="P9" s="32" t="s">
        <v>259</v>
      </c>
      <c r="Q9" s="32" t="s">
        <v>483</v>
      </c>
      <c r="R9" s="32" t="s">
        <v>427</v>
      </c>
      <c r="S9" s="32" t="s">
        <v>217</v>
      </c>
      <c r="T9" s="32" t="s">
        <v>270</v>
      </c>
      <c r="U9" s="32" t="s">
        <v>214</v>
      </c>
      <c r="V9" s="32" t="s">
        <v>215</v>
      </c>
      <c r="W9" s="32" t="s">
        <v>176</v>
      </c>
      <c r="X9" s="32" t="s">
        <v>177</v>
      </c>
      <c r="Y9" s="32" t="s">
        <v>174</v>
      </c>
      <c r="Z9" s="32" t="s">
        <v>220</v>
      </c>
      <c r="AA9" s="32" t="s">
        <v>220</v>
      </c>
      <c r="AB9" s="32" t="s">
        <v>155</v>
      </c>
      <c r="AC9" s="32">
        <v>0.86</v>
      </c>
      <c r="AD9" s="32" t="s">
        <v>230</v>
      </c>
      <c r="AE9" s="32" t="s">
        <v>174</v>
      </c>
      <c r="AF9" s="32" t="s">
        <v>222</v>
      </c>
      <c r="AG9" s="32" t="s">
        <v>174</v>
      </c>
      <c r="AH9" s="32" t="s">
        <v>321</v>
      </c>
      <c r="AI9" s="32" t="s">
        <v>165</v>
      </c>
      <c r="AJ9" s="32" t="s">
        <v>160</v>
      </c>
      <c r="AK9" s="32" t="s">
        <v>175</v>
      </c>
      <c r="AL9" s="32" t="s">
        <v>216</v>
      </c>
      <c r="AM9" s="32">
        <v>0.89</v>
      </c>
      <c r="AN9" s="32" t="s">
        <v>259</v>
      </c>
      <c r="AO9" s="32" t="s">
        <v>317</v>
      </c>
      <c r="AP9" s="32" t="s">
        <v>259</v>
      </c>
    </row>
    <row r="10" spans="1:42" ht="20.100000000000001" customHeight="1" x14ac:dyDescent="0.35">
      <c r="A10" s="28" t="s">
        <v>753</v>
      </c>
      <c r="B10" s="29" t="s">
        <v>754</v>
      </c>
      <c r="C10" s="29" t="s">
        <v>460</v>
      </c>
      <c r="D10" s="29" t="s">
        <v>755</v>
      </c>
      <c r="E10" s="29" t="s">
        <v>235</v>
      </c>
      <c r="F10" s="29" t="s">
        <v>46</v>
      </c>
      <c r="G10" s="29" t="s">
        <v>666</v>
      </c>
      <c r="H10" s="29" t="s">
        <v>423</v>
      </c>
      <c r="I10" s="29" t="s">
        <v>756</v>
      </c>
      <c r="J10" s="29" t="s">
        <v>472</v>
      </c>
      <c r="K10" s="29" t="s">
        <v>360</v>
      </c>
      <c r="L10" s="29" t="s">
        <v>48</v>
      </c>
      <c r="M10" s="29" t="s">
        <v>496</v>
      </c>
      <c r="N10" s="29" t="s">
        <v>757</v>
      </c>
      <c r="O10" s="29" t="s">
        <v>563</v>
      </c>
      <c r="P10" s="29" t="s">
        <v>432</v>
      </c>
      <c r="Q10" s="29" t="s">
        <v>273</v>
      </c>
      <c r="R10" s="29" t="s">
        <v>199</v>
      </c>
      <c r="S10" s="29" t="s">
        <v>132</v>
      </c>
      <c r="T10" s="29" t="s">
        <v>52</v>
      </c>
      <c r="U10" s="29" t="s">
        <v>199</v>
      </c>
      <c r="V10" s="29" t="s">
        <v>247</v>
      </c>
      <c r="W10" s="29" t="s">
        <v>135</v>
      </c>
      <c r="X10" s="29" t="s">
        <v>51</v>
      </c>
      <c r="Y10" s="29" t="s">
        <v>566</v>
      </c>
      <c r="Z10" s="29" t="s">
        <v>132</v>
      </c>
      <c r="AA10" s="29" t="s">
        <v>132</v>
      </c>
      <c r="AB10" s="29" t="s">
        <v>197</v>
      </c>
      <c r="AC10" s="29" t="s">
        <v>132</v>
      </c>
      <c r="AD10" s="29" t="s">
        <v>367</v>
      </c>
      <c r="AE10" s="29" t="s">
        <v>257</v>
      </c>
      <c r="AF10" s="29" t="s">
        <v>354</v>
      </c>
      <c r="AG10" s="29" t="s">
        <v>186</v>
      </c>
      <c r="AH10" s="29" t="s">
        <v>273</v>
      </c>
      <c r="AI10" s="29" t="s">
        <v>550</v>
      </c>
      <c r="AJ10" s="29" t="s">
        <v>581</v>
      </c>
      <c r="AK10" s="29" t="s">
        <v>60</v>
      </c>
      <c r="AL10" s="29" t="s">
        <v>56</v>
      </c>
      <c r="AM10" s="29" t="s">
        <v>242</v>
      </c>
      <c r="AN10" s="29" t="s">
        <v>421</v>
      </c>
      <c r="AO10" s="29" t="s">
        <v>203</v>
      </c>
      <c r="AP10" s="29" t="s">
        <v>758</v>
      </c>
    </row>
    <row r="11" spans="1:42" ht="20.100000000000001" customHeight="1" x14ac:dyDescent="0.35">
      <c r="A11" s="30" t="s">
        <v>759</v>
      </c>
      <c r="B11" s="32" t="s">
        <v>166</v>
      </c>
      <c r="C11" s="32" t="s">
        <v>408</v>
      </c>
      <c r="D11" s="32" t="s">
        <v>161</v>
      </c>
      <c r="E11" s="32" t="s">
        <v>153</v>
      </c>
      <c r="F11" s="32" t="s">
        <v>168</v>
      </c>
      <c r="G11" s="32" t="s">
        <v>166</v>
      </c>
      <c r="H11" s="32" t="s">
        <v>229</v>
      </c>
      <c r="I11" s="32" t="s">
        <v>168</v>
      </c>
      <c r="J11" s="32" t="s">
        <v>212</v>
      </c>
      <c r="K11" s="32" t="s">
        <v>265</v>
      </c>
      <c r="L11" s="32" t="s">
        <v>263</v>
      </c>
      <c r="M11" s="32" t="s">
        <v>166</v>
      </c>
      <c r="N11" s="32" t="s">
        <v>212</v>
      </c>
      <c r="O11" s="32" t="s">
        <v>163</v>
      </c>
      <c r="P11" s="32" t="s">
        <v>264</v>
      </c>
      <c r="Q11" s="32" t="s">
        <v>219</v>
      </c>
      <c r="R11" s="32" t="s">
        <v>427</v>
      </c>
      <c r="S11" s="32" t="s">
        <v>174</v>
      </c>
      <c r="T11" s="32" t="s">
        <v>213</v>
      </c>
      <c r="U11" s="32" t="s">
        <v>267</v>
      </c>
      <c r="V11" s="32" t="s">
        <v>161</v>
      </c>
      <c r="W11" s="32" t="s">
        <v>269</v>
      </c>
      <c r="X11" s="32" t="s">
        <v>153</v>
      </c>
      <c r="Y11" s="32" t="s">
        <v>178</v>
      </c>
      <c r="Z11" s="32" t="s">
        <v>174</v>
      </c>
      <c r="AA11" s="32" t="s">
        <v>174</v>
      </c>
      <c r="AB11" s="32" t="s">
        <v>214</v>
      </c>
      <c r="AC11" s="32" t="s">
        <v>174</v>
      </c>
      <c r="AD11" s="32" t="s">
        <v>259</v>
      </c>
      <c r="AE11" s="32" t="s">
        <v>317</v>
      </c>
      <c r="AF11" s="32" t="s">
        <v>167</v>
      </c>
      <c r="AG11" s="32" t="s">
        <v>483</v>
      </c>
      <c r="AH11" s="32" t="s">
        <v>219</v>
      </c>
      <c r="AI11" s="32" t="s">
        <v>180</v>
      </c>
      <c r="AJ11" s="32" t="s">
        <v>265</v>
      </c>
      <c r="AK11" s="32" t="s">
        <v>408</v>
      </c>
      <c r="AL11" s="32" t="s">
        <v>219</v>
      </c>
      <c r="AM11" s="32" t="s">
        <v>223</v>
      </c>
      <c r="AN11" s="32" t="s">
        <v>401</v>
      </c>
      <c r="AO11" s="32" t="s">
        <v>211</v>
      </c>
      <c r="AP11" s="32" t="s">
        <v>316</v>
      </c>
    </row>
    <row r="12" spans="1:42" ht="20.100000000000001" customHeight="1" x14ac:dyDescent="0.35">
      <c r="A12" s="28" t="s">
        <v>760</v>
      </c>
      <c r="B12" s="29" t="s">
        <v>761</v>
      </c>
      <c r="C12" s="29" t="s">
        <v>571</v>
      </c>
      <c r="D12" s="29" t="s">
        <v>583</v>
      </c>
      <c r="E12" s="29" t="s">
        <v>133</v>
      </c>
      <c r="F12" s="29" t="s">
        <v>762</v>
      </c>
      <c r="G12" s="29" t="s">
        <v>254</v>
      </c>
      <c r="H12" s="29" t="s">
        <v>51</v>
      </c>
      <c r="I12" s="29" t="s">
        <v>747</v>
      </c>
      <c r="J12" s="29" t="s">
        <v>423</v>
      </c>
      <c r="K12" s="29" t="s">
        <v>206</v>
      </c>
      <c r="L12" s="29" t="s">
        <v>472</v>
      </c>
      <c r="M12" s="29" t="s">
        <v>442</v>
      </c>
      <c r="N12" s="29" t="s">
        <v>98</v>
      </c>
      <c r="O12" s="29" t="s">
        <v>709</v>
      </c>
      <c r="P12" s="29" t="s">
        <v>444</v>
      </c>
      <c r="Q12" s="29" t="s">
        <v>302</v>
      </c>
      <c r="R12" s="29" t="s">
        <v>432</v>
      </c>
      <c r="S12" s="29" t="s">
        <v>132</v>
      </c>
      <c r="T12" s="29" t="s">
        <v>273</v>
      </c>
      <c r="U12" s="29" t="s">
        <v>109</v>
      </c>
      <c r="V12" s="29" t="s">
        <v>243</v>
      </c>
      <c r="W12" s="29" t="s">
        <v>354</v>
      </c>
      <c r="X12" s="29" t="s">
        <v>313</v>
      </c>
      <c r="Y12" s="29" t="s">
        <v>421</v>
      </c>
      <c r="Z12" s="29" t="s">
        <v>132</v>
      </c>
      <c r="AA12" s="29" t="s">
        <v>132</v>
      </c>
      <c r="AB12" s="29" t="s">
        <v>99</v>
      </c>
      <c r="AC12" s="29" t="s">
        <v>389</v>
      </c>
      <c r="AD12" s="29" t="s">
        <v>296</v>
      </c>
      <c r="AE12" s="29" t="s">
        <v>584</v>
      </c>
      <c r="AF12" s="29" t="s">
        <v>470</v>
      </c>
      <c r="AG12" s="29" t="s">
        <v>252</v>
      </c>
      <c r="AH12" s="29" t="s">
        <v>352</v>
      </c>
      <c r="AI12" s="29" t="s">
        <v>763</v>
      </c>
      <c r="AJ12" s="29" t="s">
        <v>613</v>
      </c>
      <c r="AK12" s="29" t="s">
        <v>198</v>
      </c>
      <c r="AL12" s="29" t="s">
        <v>573</v>
      </c>
      <c r="AM12" s="29" t="s">
        <v>432</v>
      </c>
      <c r="AN12" s="29" t="s">
        <v>134</v>
      </c>
      <c r="AO12" s="29" t="s">
        <v>132</v>
      </c>
      <c r="AP12" s="29" t="s">
        <v>764</v>
      </c>
    </row>
    <row r="13" spans="1:42" ht="20.100000000000001" customHeight="1" x14ac:dyDescent="0.35">
      <c r="A13" s="30" t="s">
        <v>765</v>
      </c>
      <c r="B13" s="32" t="s">
        <v>265</v>
      </c>
      <c r="C13" s="32" t="s">
        <v>214</v>
      </c>
      <c r="D13" s="32" t="s">
        <v>229</v>
      </c>
      <c r="E13" s="32" t="s">
        <v>230</v>
      </c>
      <c r="F13" s="32" t="s">
        <v>268</v>
      </c>
      <c r="G13" s="32" t="s">
        <v>260</v>
      </c>
      <c r="H13" s="32" t="s">
        <v>214</v>
      </c>
      <c r="I13" s="32" t="s">
        <v>267</v>
      </c>
      <c r="J13" s="32" t="s">
        <v>230</v>
      </c>
      <c r="K13" s="32" t="s">
        <v>260</v>
      </c>
      <c r="L13" s="32" t="s">
        <v>268</v>
      </c>
      <c r="M13" s="32" t="s">
        <v>428</v>
      </c>
      <c r="N13" s="32" t="s">
        <v>264</v>
      </c>
      <c r="O13" s="32" t="s">
        <v>270</v>
      </c>
      <c r="P13" s="32" t="s">
        <v>404</v>
      </c>
      <c r="Q13" s="32" t="s">
        <v>219</v>
      </c>
      <c r="R13" s="32" t="s">
        <v>316</v>
      </c>
      <c r="S13" s="32" t="s">
        <v>167</v>
      </c>
      <c r="T13" s="32" t="s">
        <v>267</v>
      </c>
      <c r="U13" s="32" t="s">
        <v>157</v>
      </c>
      <c r="V13" s="32" t="s">
        <v>155</v>
      </c>
      <c r="W13" s="32" t="s">
        <v>261</v>
      </c>
      <c r="X13" s="32" t="s">
        <v>161</v>
      </c>
      <c r="Y13" s="32" t="s">
        <v>259</v>
      </c>
      <c r="Z13" s="32" t="s">
        <v>174</v>
      </c>
      <c r="AA13" s="32" t="s">
        <v>174</v>
      </c>
      <c r="AB13" s="32" t="s">
        <v>266</v>
      </c>
      <c r="AC13" s="32" t="s">
        <v>264</v>
      </c>
      <c r="AD13" s="32" t="s">
        <v>401</v>
      </c>
      <c r="AE13" s="32" t="s">
        <v>213</v>
      </c>
      <c r="AF13" s="32" t="s">
        <v>266</v>
      </c>
      <c r="AG13" s="32" t="s">
        <v>171</v>
      </c>
      <c r="AH13" s="32" t="s">
        <v>219</v>
      </c>
      <c r="AI13" s="32" t="s">
        <v>429</v>
      </c>
      <c r="AJ13" s="32" t="s">
        <v>161</v>
      </c>
      <c r="AK13" s="32" t="s">
        <v>264</v>
      </c>
      <c r="AL13" s="32" t="s">
        <v>177</v>
      </c>
      <c r="AM13" s="32" t="s">
        <v>269</v>
      </c>
      <c r="AN13" s="32" t="s">
        <v>214</v>
      </c>
      <c r="AO13" s="32" t="s">
        <v>165</v>
      </c>
      <c r="AP13" s="32" t="s">
        <v>166</v>
      </c>
    </row>
    <row r="14" spans="1:42" ht="20.100000000000001" customHeight="1" x14ac:dyDescent="0.35">
      <c r="A14" s="28" t="s">
        <v>272</v>
      </c>
      <c r="B14" s="29" t="s">
        <v>146</v>
      </c>
      <c r="C14" s="29" t="s">
        <v>502</v>
      </c>
      <c r="D14" s="29" t="s">
        <v>251</v>
      </c>
      <c r="E14" s="29" t="s">
        <v>354</v>
      </c>
      <c r="F14" s="29" t="s">
        <v>138</v>
      </c>
      <c r="G14" s="29" t="s">
        <v>256</v>
      </c>
      <c r="H14" s="29" t="s">
        <v>335</v>
      </c>
      <c r="I14" s="29" t="s">
        <v>73</v>
      </c>
      <c r="J14" s="29" t="s">
        <v>99</v>
      </c>
      <c r="K14" s="29" t="s">
        <v>55</v>
      </c>
      <c r="L14" s="29" t="s">
        <v>196</v>
      </c>
      <c r="M14" s="29" t="s">
        <v>56</v>
      </c>
      <c r="N14" s="29" t="s">
        <v>113</v>
      </c>
      <c r="O14" s="29" t="s">
        <v>247</v>
      </c>
      <c r="P14" s="29" t="s">
        <v>131</v>
      </c>
      <c r="Q14" s="29" t="s">
        <v>135</v>
      </c>
      <c r="R14" s="29" t="s">
        <v>354</v>
      </c>
      <c r="S14" s="29" t="s">
        <v>132</v>
      </c>
      <c r="T14" s="29" t="s">
        <v>354</v>
      </c>
      <c r="U14" s="29" t="s">
        <v>354</v>
      </c>
      <c r="V14" s="29" t="s">
        <v>198</v>
      </c>
      <c r="W14" s="29" t="s">
        <v>132</v>
      </c>
      <c r="X14" s="29" t="s">
        <v>389</v>
      </c>
      <c r="Y14" s="29" t="s">
        <v>198</v>
      </c>
      <c r="Z14" s="29" t="s">
        <v>132</v>
      </c>
      <c r="AA14" s="29" t="s">
        <v>132</v>
      </c>
      <c r="AB14" s="29" t="s">
        <v>354</v>
      </c>
      <c r="AC14" s="29" t="s">
        <v>198</v>
      </c>
      <c r="AD14" s="29" t="s">
        <v>389</v>
      </c>
      <c r="AE14" s="29" t="s">
        <v>56</v>
      </c>
      <c r="AF14" s="29" t="s">
        <v>274</v>
      </c>
      <c r="AG14" s="29" t="s">
        <v>132</v>
      </c>
      <c r="AH14" s="29" t="s">
        <v>135</v>
      </c>
      <c r="AI14" s="29" t="s">
        <v>303</v>
      </c>
      <c r="AJ14" s="29" t="s">
        <v>243</v>
      </c>
      <c r="AK14" s="29" t="s">
        <v>132</v>
      </c>
      <c r="AL14" s="29" t="s">
        <v>139</v>
      </c>
      <c r="AM14" s="29" t="s">
        <v>60</v>
      </c>
      <c r="AN14" s="29" t="s">
        <v>198</v>
      </c>
      <c r="AO14" s="29" t="s">
        <v>132</v>
      </c>
      <c r="AP14" s="29" t="s">
        <v>340</v>
      </c>
    </row>
    <row r="15" spans="1:42" ht="20.100000000000001" customHeight="1" x14ac:dyDescent="0.35">
      <c r="A15" s="30" t="s">
        <v>275</v>
      </c>
      <c r="B15" s="32" t="s">
        <v>269</v>
      </c>
      <c r="C15" s="32" t="s">
        <v>165</v>
      </c>
      <c r="D15" s="32" t="s">
        <v>167</v>
      </c>
      <c r="E15" s="32" t="s">
        <v>167</v>
      </c>
      <c r="F15" s="32" t="s">
        <v>167</v>
      </c>
      <c r="G15" s="32" t="s">
        <v>269</v>
      </c>
      <c r="H15" s="32" t="s">
        <v>223</v>
      </c>
      <c r="I15" s="32" t="s">
        <v>219</v>
      </c>
      <c r="J15" s="32" t="s">
        <v>167</v>
      </c>
      <c r="K15" s="32">
        <v>0.05</v>
      </c>
      <c r="L15" s="32">
        <v>0.03</v>
      </c>
      <c r="M15" s="32" t="s">
        <v>223</v>
      </c>
      <c r="N15" s="32">
        <v>0.01</v>
      </c>
      <c r="O15" s="32">
        <v>0.03</v>
      </c>
      <c r="P15" s="32">
        <v>0.09</v>
      </c>
      <c r="Q15" s="32" t="s">
        <v>174</v>
      </c>
      <c r="R15" s="32" t="s">
        <v>269</v>
      </c>
      <c r="S15" s="32" t="s">
        <v>174</v>
      </c>
      <c r="T15" s="32" t="s">
        <v>269</v>
      </c>
      <c r="U15" s="32">
        <v>0.05</v>
      </c>
      <c r="V15" s="32" t="s">
        <v>171</v>
      </c>
      <c r="W15" s="32" t="s">
        <v>174</v>
      </c>
      <c r="X15" s="32" t="s">
        <v>264</v>
      </c>
      <c r="Y15" s="32" t="s">
        <v>174</v>
      </c>
      <c r="Z15" s="32" t="s">
        <v>174</v>
      </c>
      <c r="AA15" s="32" t="s">
        <v>174</v>
      </c>
      <c r="AB15" s="32" t="s">
        <v>223</v>
      </c>
      <c r="AC15" s="32" t="s">
        <v>167</v>
      </c>
      <c r="AD15" s="32" t="s">
        <v>215</v>
      </c>
      <c r="AE15" s="32">
        <v>0.05</v>
      </c>
      <c r="AF15" s="32">
        <v>0.02</v>
      </c>
      <c r="AG15" s="32" t="s">
        <v>174</v>
      </c>
      <c r="AH15" s="32" t="s">
        <v>174</v>
      </c>
      <c r="AI15" s="32">
        <v>0.04</v>
      </c>
      <c r="AJ15" s="32" t="s">
        <v>165</v>
      </c>
      <c r="AK15" s="32" t="s">
        <v>167</v>
      </c>
      <c r="AL15" s="32" t="s">
        <v>167</v>
      </c>
      <c r="AM15" s="32" t="s">
        <v>167</v>
      </c>
      <c r="AN15" s="32" t="s">
        <v>219</v>
      </c>
      <c r="AO15" s="32" t="s">
        <v>174</v>
      </c>
      <c r="AP15" s="32" t="s">
        <v>165</v>
      </c>
    </row>
    <row r="16" spans="1:42" ht="20.100000000000001" customHeight="1" x14ac:dyDescent="0.35">
      <c r="A16" s="28" t="s">
        <v>766</v>
      </c>
      <c r="B16" s="29" t="s">
        <v>56</v>
      </c>
      <c r="C16" s="29" t="s">
        <v>354</v>
      </c>
      <c r="D16" s="29" t="s">
        <v>352</v>
      </c>
      <c r="E16" s="29" t="s">
        <v>135</v>
      </c>
      <c r="F16" s="29" t="s">
        <v>274</v>
      </c>
      <c r="G16" s="29" t="s">
        <v>93</v>
      </c>
      <c r="H16" s="29" t="s">
        <v>198</v>
      </c>
      <c r="I16" s="29" t="s">
        <v>273</v>
      </c>
      <c r="J16" s="29" t="s">
        <v>198</v>
      </c>
      <c r="K16" s="29" t="s">
        <v>197</v>
      </c>
      <c r="L16" s="29" t="s">
        <v>99</v>
      </c>
      <c r="M16" s="29" t="s">
        <v>203</v>
      </c>
      <c r="N16" s="29" t="s">
        <v>138</v>
      </c>
      <c r="O16" s="29" t="s">
        <v>198</v>
      </c>
      <c r="P16" s="29" t="s">
        <v>198</v>
      </c>
      <c r="Q16" s="29" t="s">
        <v>99</v>
      </c>
      <c r="R16" s="29" t="s">
        <v>132</v>
      </c>
      <c r="S16" s="29" t="s">
        <v>132</v>
      </c>
      <c r="T16" s="29" t="s">
        <v>198</v>
      </c>
      <c r="U16" s="29" t="s">
        <v>132</v>
      </c>
      <c r="V16" s="29" t="s">
        <v>132</v>
      </c>
      <c r="W16" s="29" t="s">
        <v>132</v>
      </c>
      <c r="X16" s="29" t="s">
        <v>135</v>
      </c>
      <c r="Y16" s="29" t="s">
        <v>93</v>
      </c>
      <c r="Z16" s="29" t="s">
        <v>132</v>
      </c>
      <c r="AA16" s="29" t="s">
        <v>132</v>
      </c>
      <c r="AB16" s="29" t="s">
        <v>132</v>
      </c>
      <c r="AC16" s="29" t="s">
        <v>354</v>
      </c>
      <c r="AD16" s="29" t="s">
        <v>60</v>
      </c>
      <c r="AE16" s="29" t="s">
        <v>198</v>
      </c>
      <c r="AF16" s="29" t="s">
        <v>99</v>
      </c>
      <c r="AG16" s="29" t="s">
        <v>135</v>
      </c>
      <c r="AH16" s="29" t="s">
        <v>203</v>
      </c>
      <c r="AI16" s="29" t="s">
        <v>138</v>
      </c>
      <c r="AJ16" s="29" t="s">
        <v>149</v>
      </c>
      <c r="AK16" s="29" t="s">
        <v>135</v>
      </c>
      <c r="AL16" s="29" t="s">
        <v>197</v>
      </c>
      <c r="AM16" s="29" t="s">
        <v>273</v>
      </c>
      <c r="AN16" s="29" t="s">
        <v>132</v>
      </c>
      <c r="AO16" s="29" t="s">
        <v>132</v>
      </c>
      <c r="AP16" s="29" t="s">
        <v>60</v>
      </c>
    </row>
    <row r="17" spans="1:42" ht="20.100000000000001" customHeight="1" x14ac:dyDescent="0.35">
      <c r="A17" s="30" t="s">
        <v>767</v>
      </c>
      <c r="B17" s="32" t="s">
        <v>167</v>
      </c>
      <c r="C17" s="32" t="s">
        <v>174</v>
      </c>
      <c r="D17" s="32">
        <v>0.01</v>
      </c>
      <c r="E17" s="32" t="s">
        <v>174</v>
      </c>
      <c r="F17" s="32" t="s">
        <v>167</v>
      </c>
      <c r="G17" s="32" t="s">
        <v>167</v>
      </c>
      <c r="H17" s="32">
        <v>0.01</v>
      </c>
      <c r="I17" s="32" t="s">
        <v>167</v>
      </c>
      <c r="J17" s="32" t="s">
        <v>174</v>
      </c>
      <c r="K17" s="32" t="s">
        <v>167</v>
      </c>
      <c r="L17" s="32" t="s">
        <v>174</v>
      </c>
      <c r="M17" s="32" t="s">
        <v>167</v>
      </c>
      <c r="N17" s="32" t="s">
        <v>219</v>
      </c>
      <c r="O17" s="32" t="s">
        <v>167</v>
      </c>
      <c r="P17" s="32" t="s">
        <v>167</v>
      </c>
      <c r="Q17" s="32" t="s">
        <v>167</v>
      </c>
      <c r="R17" s="32" t="s">
        <v>174</v>
      </c>
      <c r="S17" s="32" t="s">
        <v>167</v>
      </c>
      <c r="T17" s="32" t="s">
        <v>171</v>
      </c>
      <c r="U17" s="32" t="s">
        <v>174</v>
      </c>
      <c r="V17" s="32" t="s">
        <v>174</v>
      </c>
      <c r="W17" s="32" t="s">
        <v>174</v>
      </c>
      <c r="X17" s="32">
        <v>0.01</v>
      </c>
      <c r="Y17" s="32">
        <v>0.02</v>
      </c>
      <c r="Z17" s="32" t="s">
        <v>174</v>
      </c>
      <c r="AA17" s="32" t="s">
        <v>174</v>
      </c>
      <c r="AB17" s="32" t="s">
        <v>174</v>
      </c>
      <c r="AC17" s="32" t="s">
        <v>167</v>
      </c>
      <c r="AD17" s="32" t="s">
        <v>219</v>
      </c>
      <c r="AE17" s="32" t="s">
        <v>167</v>
      </c>
      <c r="AF17" s="32" t="s">
        <v>167</v>
      </c>
      <c r="AG17" s="32" t="s">
        <v>174</v>
      </c>
      <c r="AH17" s="32" t="s">
        <v>174</v>
      </c>
      <c r="AI17" s="32" t="s">
        <v>167</v>
      </c>
      <c r="AJ17" s="32" t="s">
        <v>167</v>
      </c>
      <c r="AK17" s="32" t="s">
        <v>165</v>
      </c>
      <c r="AL17" s="32" t="s">
        <v>167</v>
      </c>
      <c r="AM17" s="32" t="s">
        <v>167</v>
      </c>
      <c r="AN17" s="32" t="s">
        <v>174</v>
      </c>
      <c r="AO17" s="32" t="s">
        <v>174</v>
      </c>
      <c r="AP17" s="32" t="s">
        <v>167</v>
      </c>
    </row>
    <row r="18" spans="1:42" x14ac:dyDescent="0.3">
      <c r="B18" s="4">
        <f>((B9+(B11)+(B13)+(B15)+(B17)))</f>
        <v>1</v>
      </c>
      <c r="C18" s="4">
        <f t="shared" ref="C18:AP18" si="0">((C9+(C11)+(C13)+(C15)+(C17)))</f>
        <v>1</v>
      </c>
      <c r="D18" s="4">
        <f t="shared" si="0"/>
        <v>1</v>
      </c>
      <c r="E18" s="4">
        <f t="shared" si="0"/>
        <v>1</v>
      </c>
      <c r="F18" s="4">
        <f t="shared" si="0"/>
        <v>1</v>
      </c>
      <c r="G18" s="4">
        <f t="shared" si="0"/>
        <v>1</v>
      </c>
      <c r="H18" s="4">
        <f t="shared" si="0"/>
        <v>1</v>
      </c>
      <c r="I18" s="4">
        <f t="shared" si="0"/>
        <v>1</v>
      </c>
      <c r="J18" s="4">
        <f t="shared" si="0"/>
        <v>1</v>
      </c>
      <c r="K18" s="4">
        <f t="shared" si="0"/>
        <v>1</v>
      </c>
      <c r="L18" s="4">
        <f t="shared" si="0"/>
        <v>1</v>
      </c>
      <c r="M18" s="4">
        <f t="shared" si="0"/>
        <v>1</v>
      </c>
      <c r="N18" s="4">
        <f t="shared" si="0"/>
        <v>1</v>
      </c>
      <c r="O18" s="4">
        <f t="shared" si="0"/>
        <v>1</v>
      </c>
      <c r="P18" s="4">
        <f t="shared" si="0"/>
        <v>1</v>
      </c>
      <c r="Q18" s="4">
        <f t="shared" si="0"/>
        <v>1</v>
      </c>
      <c r="R18" s="4">
        <f t="shared" si="0"/>
        <v>1</v>
      </c>
      <c r="S18" s="4">
        <f t="shared" si="0"/>
        <v>1</v>
      </c>
      <c r="T18" s="4">
        <f t="shared" si="0"/>
        <v>1</v>
      </c>
      <c r="U18" s="4">
        <f t="shared" si="0"/>
        <v>1</v>
      </c>
      <c r="V18" s="4">
        <f t="shared" si="0"/>
        <v>1</v>
      </c>
      <c r="W18" s="4">
        <f t="shared" si="0"/>
        <v>1</v>
      </c>
      <c r="X18" s="4">
        <f t="shared" si="0"/>
        <v>1</v>
      </c>
      <c r="Y18" s="4">
        <f t="shared" si="0"/>
        <v>1</v>
      </c>
      <c r="Z18" s="4">
        <f t="shared" si="0"/>
        <v>1</v>
      </c>
      <c r="AA18" s="4">
        <f t="shared" si="0"/>
        <v>1</v>
      </c>
      <c r="AB18" s="4">
        <f t="shared" si="0"/>
        <v>1</v>
      </c>
      <c r="AC18" s="4">
        <f t="shared" si="0"/>
        <v>1</v>
      </c>
      <c r="AD18" s="4">
        <f t="shared" si="0"/>
        <v>1</v>
      </c>
      <c r="AE18" s="4">
        <f t="shared" si="0"/>
        <v>1</v>
      </c>
      <c r="AF18" s="4">
        <f t="shared" si="0"/>
        <v>1</v>
      </c>
      <c r="AG18" s="4">
        <f t="shared" si="0"/>
        <v>1</v>
      </c>
      <c r="AH18" s="4">
        <f t="shared" si="0"/>
        <v>1</v>
      </c>
      <c r="AI18" s="4">
        <f t="shared" si="0"/>
        <v>1</v>
      </c>
      <c r="AJ18" s="4">
        <f t="shared" si="0"/>
        <v>1</v>
      </c>
      <c r="AK18" s="4">
        <f t="shared" si="0"/>
        <v>1</v>
      </c>
      <c r="AL18" s="4">
        <f t="shared" si="0"/>
        <v>1</v>
      </c>
      <c r="AM18" s="4">
        <f t="shared" si="0"/>
        <v>1</v>
      </c>
      <c r="AN18" s="4">
        <f t="shared" si="0"/>
        <v>1</v>
      </c>
      <c r="AO18" s="4">
        <f t="shared" si="0"/>
        <v>1</v>
      </c>
      <c r="AP18" s="4">
        <f t="shared" si="0"/>
        <v>1</v>
      </c>
    </row>
  </sheetData>
  <sheetProtection algorithmName="SHA-512" hashValue="/12gbYIcS+nDKkIDT5iJw2btDYeFfYE6Ln66Cb+MaI5QmmqH08yumSskGdfew8qTqzZCv4YuWLXImPSAn0D/FA==" saltValue="rlIkpG8CEYbkbNHWn93hbg==" spinCount="100000" sheet="1" objects="1" scenarios="1"/>
  <mergeCells count="10">
    <mergeCell ref="AN2:AO2"/>
    <mergeCell ref="A2:F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8 B17:C17 E17:G17 I17:W17 B16:AP16 B15:J15 M15 Q15:T15 V15:AD15 Z17:AP17 B10:AP14 B9:AB9 AD9:AL9 AG15:AH15 AJ15:AP15 AN9:AP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P16"/>
  <sheetViews>
    <sheetView showGridLines="0" workbookViewId="0">
      <pane xSplit="2" topLeftCell="C1" activePane="topRight" state="frozen"/>
      <selection pane="topRight" activeCell="A2" sqref="A2:M2"/>
    </sheetView>
  </sheetViews>
  <sheetFormatPr defaultRowHeight="14.4" x14ac:dyDescent="0.3"/>
  <cols>
    <col min="1" max="1" width="40.109375" customWidth="1"/>
    <col min="2" max="42" width="13.77734375" customWidth="1"/>
  </cols>
  <sheetData>
    <row r="1" spans="1:42" ht="21" x14ac:dyDescent="0.4">
      <c r="A1" s="27" t="str">
        <f>HYPERLINK("#Contents!A1","Return to Contents")</f>
        <v>Return to Contents</v>
      </c>
    </row>
    <row r="2" spans="1:42" ht="73.8" customHeight="1" x14ac:dyDescent="0.4">
      <c r="A2" s="67" t="s">
        <v>964</v>
      </c>
      <c r="B2" s="67"/>
      <c r="C2" s="67"/>
      <c r="D2" s="67"/>
      <c r="E2" s="67"/>
      <c r="F2" s="67"/>
      <c r="G2" s="67"/>
      <c r="H2" s="67"/>
      <c r="I2" s="67"/>
      <c r="J2" s="67"/>
      <c r="K2" s="67"/>
      <c r="L2" s="67"/>
      <c r="M2" s="67"/>
      <c r="N2" s="36"/>
      <c r="O2" s="36"/>
      <c r="AL2" s="25" t="s">
        <v>950</v>
      </c>
      <c r="AM2" s="26" t="s">
        <v>951</v>
      </c>
      <c r="AN2" s="66" t="s">
        <v>952</v>
      </c>
      <c r="AO2" s="66"/>
    </row>
    <row r="3" spans="1:42" ht="9"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2.8"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362</v>
      </c>
      <c r="C7" s="31" t="s">
        <v>77</v>
      </c>
      <c r="D7" s="31" t="s">
        <v>78</v>
      </c>
      <c r="E7" s="31" t="s">
        <v>79</v>
      </c>
      <c r="F7" s="31" t="s">
        <v>364</v>
      </c>
      <c r="G7" s="31" t="s">
        <v>81</v>
      </c>
      <c r="H7" s="31" t="s">
        <v>82</v>
      </c>
      <c r="I7" s="31" t="s">
        <v>365</v>
      </c>
      <c r="J7" s="31" t="s">
        <v>768</v>
      </c>
      <c r="K7" s="31" t="s">
        <v>366</v>
      </c>
      <c r="L7" s="31" t="s">
        <v>86</v>
      </c>
      <c r="M7" s="31" t="s">
        <v>87</v>
      </c>
      <c r="N7" s="31" t="s">
        <v>143</v>
      </c>
      <c r="O7" s="31" t="s">
        <v>89</v>
      </c>
      <c r="P7" s="31" t="s">
        <v>90</v>
      </c>
      <c r="Q7" s="31" t="s">
        <v>284</v>
      </c>
      <c r="R7" s="31" t="s">
        <v>61</v>
      </c>
      <c r="S7" s="31" t="s">
        <v>60</v>
      </c>
      <c r="T7" s="31" t="s">
        <v>54</v>
      </c>
      <c r="U7" s="31" t="s">
        <v>245</v>
      </c>
      <c r="V7" s="31" t="s">
        <v>285</v>
      </c>
      <c r="W7" s="31" t="s">
        <v>73</v>
      </c>
      <c r="X7" s="31" t="s">
        <v>286</v>
      </c>
      <c r="Y7" s="31" t="s">
        <v>97</v>
      </c>
      <c r="Z7" s="31" t="s">
        <v>98</v>
      </c>
      <c r="AA7" s="31" t="s">
        <v>149</v>
      </c>
      <c r="AB7" s="31" t="s">
        <v>109</v>
      </c>
      <c r="AC7" s="31" t="s">
        <v>190</v>
      </c>
      <c r="AD7" s="31" t="s">
        <v>102</v>
      </c>
      <c r="AE7" s="31" t="s">
        <v>188</v>
      </c>
      <c r="AF7" s="31" t="s">
        <v>104</v>
      </c>
      <c r="AG7" s="31" t="s">
        <v>105</v>
      </c>
      <c r="AH7" s="31" t="s">
        <v>769</v>
      </c>
      <c r="AI7" s="31" t="s">
        <v>288</v>
      </c>
      <c r="AJ7" s="31" t="s">
        <v>47</v>
      </c>
      <c r="AK7" s="31" t="s">
        <v>109</v>
      </c>
      <c r="AL7" s="31" t="s">
        <v>371</v>
      </c>
      <c r="AM7" s="31" t="s">
        <v>111</v>
      </c>
      <c r="AN7" s="31" t="s">
        <v>112</v>
      </c>
      <c r="AO7" s="31" t="s">
        <v>274</v>
      </c>
      <c r="AP7" s="31" t="s">
        <v>114</v>
      </c>
    </row>
    <row r="8" spans="1:42" ht="20.100000000000001" customHeight="1" x14ac:dyDescent="0.35">
      <c r="A8" s="28" t="s">
        <v>183</v>
      </c>
      <c r="B8" s="29" t="s">
        <v>770</v>
      </c>
      <c r="C8" s="29" t="s">
        <v>771</v>
      </c>
      <c r="D8" s="29" t="s">
        <v>602</v>
      </c>
      <c r="E8" s="29" t="s">
        <v>250</v>
      </c>
      <c r="F8" s="29" t="s">
        <v>532</v>
      </c>
      <c r="G8" s="29" t="s">
        <v>306</v>
      </c>
      <c r="H8" s="29" t="s">
        <v>122</v>
      </c>
      <c r="I8" s="29" t="s">
        <v>511</v>
      </c>
      <c r="J8" s="29" t="s">
        <v>644</v>
      </c>
      <c r="K8" s="29" t="s">
        <v>772</v>
      </c>
      <c r="L8" s="29" t="s">
        <v>634</v>
      </c>
      <c r="M8" s="29" t="s">
        <v>436</v>
      </c>
      <c r="N8" s="29" t="s">
        <v>338</v>
      </c>
      <c r="O8" s="29" t="s">
        <v>773</v>
      </c>
      <c r="P8" s="29" t="s">
        <v>421</v>
      </c>
      <c r="Q8" s="29" t="s">
        <v>519</v>
      </c>
      <c r="R8" s="29" t="s">
        <v>352</v>
      </c>
      <c r="S8" s="29" t="s">
        <v>198</v>
      </c>
      <c r="T8" s="29" t="s">
        <v>73</v>
      </c>
      <c r="U8" s="29" t="s">
        <v>446</v>
      </c>
      <c r="V8" s="29" t="s">
        <v>273</v>
      </c>
      <c r="W8" s="29" t="s">
        <v>273</v>
      </c>
      <c r="X8" s="29" t="s">
        <v>774</v>
      </c>
      <c r="Y8" s="29" t="s">
        <v>368</v>
      </c>
      <c r="Z8" s="29" t="s">
        <v>273</v>
      </c>
      <c r="AA8" s="29" t="s">
        <v>198</v>
      </c>
      <c r="AB8" s="29" t="s">
        <v>302</v>
      </c>
      <c r="AC8" s="29" t="s">
        <v>545</v>
      </c>
      <c r="AD8" s="29" t="s">
        <v>559</v>
      </c>
      <c r="AE8" s="29" t="s">
        <v>122</v>
      </c>
      <c r="AF8" s="29" t="s">
        <v>495</v>
      </c>
      <c r="AG8" s="29" t="s">
        <v>775</v>
      </c>
      <c r="AH8" s="29" t="s">
        <v>571</v>
      </c>
      <c r="AI8" s="29" t="s">
        <v>125</v>
      </c>
      <c r="AJ8" s="29" t="s">
        <v>38</v>
      </c>
      <c r="AK8" s="29" t="s">
        <v>131</v>
      </c>
      <c r="AL8" s="29" t="s">
        <v>493</v>
      </c>
      <c r="AM8" s="29" t="s">
        <v>776</v>
      </c>
      <c r="AN8" s="29" t="s">
        <v>92</v>
      </c>
      <c r="AO8" s="29" t="s">
        <v>60</v>
      </c>
      <c r="AP8" s="29" t="s">
        <v>777</v>
      </c>
    </row>
    <row r="9" spans="1:42" ht="20.100000000000001" customHeight="1" x14ac:dyDescent="0.35">
      <c r="A9" s="30" t="s">
        <v>210</v>
      </c>
      <c r="B9" s="32" t="s">
        <v>211</v>
      </c>
      <c r="C9" s="32" t="s">
        <v>162</v>
      </c>
      <c r="D9" s="32" t="s">
        <v>163</v>
      </c>
      <c r="E9" s="32" t="s">
        <v>175</v>
      </c>
      <c r="F9" s="32" t="s">
        <v>168</v>
      </c>
      <c r="G9" s="32" t="s">
        <v>211</v>
      </c>
      <c r="H9" s="32" t="s">
        <v>158</v>
      </c>
      <c r="I9" s="32" t="s">
        <v>153</v>
      </c>
      <c r="J9" s="32" t="s">
        <v>212</v>
      </c>
      <c r="K9" s="32" t="s">
        <v>162</v>
      </c>
      <c r="L9" s="32" t="s">
        <v>211</v>
      </c>
      <c r="M9" s="32" t="s">
        <v>158</v>
      </c>
      <c r="N9" s="32" t="s">
        <v>163</v>
      </c>
      <c r="O9" s="32" t="s">
        <v>160</v>
      </c>
      <c r="P9" s="32" t="s">
        <v>163</v>
      </c>
      <c r="Q9" s="32" t="s">
        <v>168</v>
      </c>
      <c r="R9" s="32" t="s">
        <v>346</v>
      </c>
      <c r="S9" s="32" t="s">
        <v>408</v>
      </c>
      <c r="T9" s="32" t="s">
        <v>346</v>
      </c>
      <c r="U9" s="32" t="s">
        <v>159</v>
      </c>
      <c r="V9" s="32" t="s">
        <v>270</v>
      </c>
      <c r="W9" s="32" t="s">
        <v>407</v>
      </c>
      <c r="X9" s="32" t="s">
        <v>162</v>
      </c>
      <c r="Y9" s="32" t="s">
        <v>163</v>
      </c>
      <c r="Z9" s="32" t="s">
        <v>265</v>
      </c>
      <c r="AA9" s="32" t="s">
        <v>319</v>
      </c>
      <c r="AB9" s="32" t="s">
        <v>317</v>
      </c>
      <c r="AC9" s="32" t="s">
        <v>162</v>
      </c>
      <c r="AD9" s="32" t="s">
        <v>158</v>
      </c>
      <c r="AE9" s="32" t="s">
        <v>316</v>
      </c>
      <c r="AF9" s="32" t="s">
        <v>154</v>
      </c>
      <c r="AG9" s="32" t="s">
        <v>213</v>
      </c>
      <c r="AH9" s="32" t="s">
        <v>162</v>
      </c>
      <c r="AI9" s="32" t="s">
        <v>152</v>
      </c>
      <c r="AJ9" s="32" t="s">
        <v>270</v>
      </c>
      <c r="AK9" s="32" t="s">
        <v>407</v>
      </c>
      <c r="AL9" s="32" t="s">
        <v>168</v>
      </c>
      <c r="AM9" s="32" t="s">
        <v>161</v>
      </c>
      <c r="AN9" s="32" t="s">
        <v>162</v>
      </c>
      <c r="AO9" s="32" t="s">
        <v>347</v>
      </c>
      <c r="AP9" s="32" t="s">
        <v>163</v>
      </c>
    </row>
    <row r="10" spans="1:42" ht="20.100000000000001" customHeight="1" x14ac:dyDescent="0.35">
      <c r="A10" s="28" t="s">
        <v>115</v>
      </c>
      <c r="B10" s="29" t="s">
        <v>778</v>
      </c>
      <c r="C10" s="29" t="s">
        <v>289</v>
      </c>
      <c r="D10" s="29" t="s">
        <v>599</v>
      </c>
      <c r="E10" s="29" t="s">
        <v>236</v>
      </c>
      <c r="F10" s="29" t="s">
        <v>419</v>
      </c>
      <c r="G10" s="29" t="s">
        <v>660</v>
      </c>
      <c r="H10" s="29" t="s">
        <v>472</v>
      </c>
      <c r="I10" s="29" t="s">
        <v>779</v>
      </c>
      <c r="J10" s="29" t="s">
        <v>513</v>
      </c>
      <c r="K10" s="29" t="s">
        <v>780</v>
      </c>
      <c r="L10" s="29" t="s">
        <v>771</v>
      </c>
      <c r="M10" s="29" t="s">
        <v>615</v>
      </c>
      <c r="N10" s="29" t="s">
        <v>240</v>
      </c>
      <c r="O10" s="29" t="s">
        <v>431</v>
      </c>
      <c r="P10" s="29" t="s">
        <v>486</v>
      </c>
      <c r="Q10" s="29" t="s">
        <v>526</v>
      </c>
      <c r="R10" s="29" t="s">
        <v>274</v>
      </c>
      <c r="S10" s="29" t="s">
        <v>203</v>
      </c>
      <c r="T10" s="29" t="s">
        <v>243</v>
      </c>
      <c r="U10" s="29" t="s">
        <v>274</v>
      </c>
      <c r="V10" s="29" t="s">
        <v>251</v>
      </c>
      <c r="W10" s="29" t="s">
        <v>203</v>
      </c>
      <c r="X10" s="29" t="s">
        <v>619</v>
      </c>
      <c r="Y10" s="29" t="s">
        <v>781</v>
      </c>
      <c r="Z10" s="29" t="s">
        <v>357</v>
      </c>
      <c r="AA10" s="29" t="s">
        <v>135</v>
      </c>
      <c r="AB10" s="29" t="s">
        <v>99</v>
      </c>
      <c r="AC10" s="29" t="s">
        <v>621</v>
      </c>
      <c r="AD10" s="29" t="s">
        <v>250</v>
      </c>
      <c r="AE10" s="29" t="s">
        <v>436</v>
      </c>
      <c r="AF10" s="29" t="s">
        <v>500</v>
      </c>
      <c r="AG10" s="29" t="s">
        <v>750</v>
      </c>
      <c r="AH10" s="29" t="s">
        <v>379</v>
      </c>
      <c r="AI10" s="29" t="s">
        <v>329</v>
      </c>
      <c r="AJ10" s="29" t="s">
        <v>451</v>
      </c>
      <c r="AK10" s="29" t="s">
        <v>149</v>
      </c>
      <c r="AL10" s="29" t="s">
        <v>782</v>
      </c>
      <c r="AM10" s="29" t="s">
        <v>125</v>
      </c>
      <c r="AN10" s="29" t="s">
        <v>334</v>
      </c>
      <c r="AO10" s="29" t="s">
        <v>135</v>
      </c>
      <c r="AP10" s="29" t="s">
        <v>287</v>
      </c>
    </row>
    <row r="11" spans="1:42" ht="20.100000000000001" customHeight="1" x14ac:dyDescent="0.35">
      <c r="A11" s="30" t="s">
        <v>151</v>
      </c>
      <c r="B11" s="32" t="s">
        <v>162</v>
      </c>
      <c r="C11" s="32" t="s">
        <v>160</v>
      </c>
      <c r="D11" s="32" t="s">
        <v>166</v>
      </c>
      <c r="E11" s="32" t="s">
        <v>166</v>
      </c>
      <c r="F11" s="32" t="s">
        <v>162</v>
      </c>
      <c r="G11" s="32" t="s">
        <v>166</v>
      </c>
      <c r="H11" s="32" t="s">
        <v>154</v>
      </c>
      <c r="I11" s="32" t="s">
        <v>270</v>
      </c>
      <c r="J11" s="32" t="s">
        <v>168</v>
      </c>
      <c r="K11" s="32" t="s">
        <v>153</v>
      </c>
      <c r="L11" s="32" t="s">
        <v>213</v>
      </c>
      <c r="M11" s="32" t="s">
        <v>211</v>
      </c>
      <c r="N11" s="32" t="s">
        <v>226</v>
      </c>
      <c r="O11" s="32" t="s">
        <v>211</v>
      </c>
      <c r="P11" s="32" t="s">
        <v>408</v>
      </c>
      <c r="Q11" s="32" t="s">
        <v>157</v>
      </c>
      <c r="R11" s="32" t="s">
        <v>268</v>
      </c>
      <c r="S11" s="32" t="s">
        <v>153</v>
      </c>
      <c r="T11" s="32" t="s">
        <v>163</v>
      </c>
      <c r="U11" s="32" t="s">
        <v>266</v>
      </c>
      <c r="V11" s="32" t="s">
        <v>161</v>
      </c>
      <c r="W11" s="32" t="s">
        <v>429</v>
      </c>
      <c r="X11" s="32" t="s">
        <v>163</v>
      </c>
      <c r="Y11" s="32" t="s">
        <v>346</v>
      </c>
      <c r="Z11" s="32" t="s">
        <v>175</v>
      </c>
      <c r="AA11" s="32" t="s">
        <v>267</v>
      </c>
      <c r="AB11" s="32" t="s">
        <v>268</v>
      </c>
      <c r="AC11" s="32" t="s">
        <v>266</v>
      </c>
      <c r="AD11" s="32" t="s">
        <v>212</v>
      </c>
      <c r="AE11" s="32" t="s">
        <v>270</v>
      </c>
      <c r="AF11" s="32" t="s">
        <v>270</v>
      </c>
      <c r="AG11" s="32" t="s">
        <v>213</v>
      </c>
      <c r="AH11" s="32" t="s">
        <v>181</v>
      </c>
      <c r="AI11" s="32" t="s">
        <v>345</v>
      </c>
      <c r="AJ11" s="32" t="s">
        <v>181</v>
      </c>
      <c r="AK11" s="32" t="s">
        <v>428</v>
      </c>
      <c r="AL11" s="32" t="s">
        <v>168</v>
      </c>
      <c r="AM11" s="32" t="s">
        <v>163</v>
      </c>
      <c r="AN11" s="32" t="s">
        <v>156</v>
      </c>
      <c r="AO11" s="32" t="s">
        <v>261</v>
      </c>
      <c r="AP11" s="32" t="s">
        <v>408</v>
      </c>
    </row>
    <row r="12" spans="1:42" ht="20.100000000000001" customHeight="1" x14ac:dyDescent="0.35">
      <c r="A12" s="28" t="s">
        <v>231</v>
      </c>
      <c r="B12" s="29" t="s">
        <v>783</v>
      </c>
      <c r="C12" s="29" t="s">
        <v>506</v>
      </c>
      <c r="D12" s="29" t="s">
        <v>140</v>
      </c>
      <c r="E12" s="29" t="s">
        <v>446</v>
      </c>
      <c r="F12" s="29" t="s">
        <v>433</v>
      </c>
      <c r="G12" s="29" t="s">
        <v>360</v>
      </c>
      <c r="H12" s="29" t="s">
        <v>585</v>
      </c>
      <c r="I12" s="29" t="s">
        <v>445</v>
      </c>
      <c r="J12" s="29" t="s">
        <v>498</v>
      </c>
      <c r="K12" s="29" t="s">
        <v>434</v>
      </c>
      <c r="L12" s="29" t="s">
        <v>658</v>
      </c>
      <c r="M12" s="29" t="s">
        <v>367</v>
      </c>
      <c r="N12" s="29" t="s">
        <v>497</v>
      </c>
      <c r="O12" s="29" t="s">
        <v>708</v>
      </c>
      <c r="P12" s="29" t="s">
        <v>303</v>
      </c>
      <c r="Q12" s="29" t="s">
        <v>245</v>
      </c>
      <c r="R12" s="29" t="s">
        <v>251</v>
      </c>
      <c r="S12" s="29" t="s">
        <v>135</v>
      </c>
      <c r="T12" s="29" t="s">
        <v>113</v>
      </c>
      <c r="U12" s="29" t="s">
        <v>99</v>
      </c>
      <c r="V12" s="29" t="s">
        <v>354</v>
      </c>
      <c r="W12" s="29" t="s">
        <v>135</v>
      </c>
      <c r="X12" s="29" t="s">
        <v>55</v>
      </c>
      <c r="Y12" s="29" t="s">
        <v>784</v>
      </c>
      <c r="Z12" s="29" t="s">
        <v>197</v>
      </c>
      <c r="AA12" s="29" t="s">
        <v>132</v>
      </c>
      <c r="AB12" s="29" t="s">
        <v>203</v>
      </c>
      <c r="AC12" s="29" t="s">
        <v>307</v>
      </c>
      <c r="AD12" s="29" t="s">
        <v>98</v>
      </c>
      <c r="AE12" s="29" t="s">
        <v>248</v>
      </c>
      <c r="AF12" s="29" t="s">
        <v>245</v>
      </c>
      <c r="AG12" s="29" t="s">
        <v>356</v>
      </c>
      <c r="AH12" s="29" t="s">
        <v>340</v>
      </c>
      <c r="AI12" s="29" t="s">
        <v>495</v>
      </c>
      <c r="AJ12" s="29" t="s">
        <v>708</v>
      </c>
      <c r="AK12" s="29" t="s">
        <v>135</v>
      </c>
      <c r="AL12" s="29" t="s">
        <v>496</v>
      </c>
      <c r="AM12" s="29" t="s">
        <v>622</v>
      </c>
      <c r="AN12" s="29" t="s">
        <v>247</v>
      </c>
      <c r="AO12" s="29" t="s">
        <v>135</v>
      </c>
      <c r="AP12" s="29" t="s">
        <v>675</v>
      </c>
    </row>
    <row r="13" spans="1:42" ht="20.100000000000001" customHeight="1" x14ac:dyDescent="0.35">
      <c r="A13" s="30" t="s">
        <v>258</v>
      </c>
      <c r="B13" s="32" t="s">
        <v>259</v>
      </c>
      <c r="C13" s="32" t="s">
        <v>264</v>
      </c>
      <c r="D13" s="32" t="s">
        <v>271</v>
      </c>
      <c r="E13" s="32" t="s">
        <v>264</v>
      </c>
      <c r="F13" s="32" t="s">
        <v>264</v>
      </c>
      <c r="G13" s="32" t="s">
        <v>428</v>
      </c>
      <c r="H13" s="32" t="s">
        <v>264</v>
      </c>
      <c r="I13" s="32" t="s">
        <v>259</v>
      </c>
      <c r="J13" s="32" t="s">
        <v>259</v>
      </c>
      <c r="K13" s="32" t="s">
        <v>230</v>
      </c>
      <c r="L13" s="32" t="s">
        <v>264</v>
      </c>
      <c r="M13" s="32" t="s">
        <v>271</v>
      </c>
      <c r="N13" s="32" t="s">
        <v>428</v>
      </c>
      <c r="O13" s="32" t="s">
        <v>271</v>
      </c>
      <c r="P13" s="32" t="s">
        <v>271</v>
      </c>
      <c r="Q13" s="32" t="s">
        <v>177</v>
      </c>
      <c r="R13" s="32" t="s">
        <v>226</v>
      </c>
      <c r="S13" s="32" t="s">
        <v>230</v>
      </c>
      <c r="T13" s="32" t="s">
        <v>265</v>
      </c>
      <c r="U13" s="32" t="s">
        <v>215</v>
      </c>
      <c r="V13" s="32" t="s">
        <v>171</v>
      </c>
      <c r="W13" s="32" t="s">
        <v>171</v>
      </c>
      <c r="X13" s="32" t="s">
        <v>229</v>
      </c>
      <c r="Y13" s="32" t="s">
        <v>268</v>
      </c>
      <c r="Z13" s="32" t="s">
        <v>262</v>
      </c>
      <c r="AA13" s="32" t="s">
        <v>174</v>
      </c>
      <c r="AB13" s="32" t="s">
        <v>230</v>
      </c>
      <c r="AC13" s="32" t="s">
        <v>264</v>
      </c>
      <c r="AD13" s="32" t="s">
        <v>260</v>
      </c>
      <c r="AE13" s="32" t="s">
        <v>229</v>
      </c>
      <c r="AF13" s="32" t="s">
        <v>230</v>
      </c>
      <c r="AG13" s="32" t="s">
        <v>268</v>
      </c>
      <c r="AH13" s="32" t="s">
        <v>179</v>
      </c>
      <c r="AI13" s="32" t="s">
        <v>260</v>
      </c>
      <c r="AJ13" s="32" t="s">
        <v>261</v>
      </c>
      <c r="AK13" s="32" t="s">
        <v>219</v>
      </c>
      <c r="AL13" s="32" t="s">
        <v>261</v>
      </c>
      <c r="AM13" s="32" t="s">
        <v>177</v>
      </c>
      <c r="AN13" s="32" t="s">
        <v>215</v>
      </c>
      <c r="AO13" s="32" t="s">
        <v>223</v>
      </c>
      <c r="AP13" s="32" t="s">
        <v>265</v>
      </c>
    </row>
    <row r="14" spans="1:42" ht="20.100000000000001" customHeight="1" x14ac:dyDescent="0.35">
      <c r="A14" s="28" t="s">
        <v>272</v>
      </c>
      <c r="B14" s="29" t="s">
        <v>785</v>
      </c>
      <c r="C14" s="29" t="s">
        <v>444</v>
      </c>
      <c r="D14" s="29" t="s">
        <v>499</v>
      </c>
      <c r="E14" s="29" t="s">
        <v>138</v>
      </c>
      <c r="F14" s="29" t="s">
        <v>356</v>
      </c>
      <c r="G14" s="29" t="s">
        <v>539</v>
      </c>
      <c r="H14" s="29" t="s">
        <v>205</v>
      </c>
      <c r="I14" s="29" t="s">
        <v>237</v>
      </c>
      <c r="J14" s="29" t="s">
        <v>585</v>
      </c>
      <c r="K14" s="29" t="s">
        <v>94</v>
      </c>
      <c r="L14" s="29" t="s">
        <v>649</v>
      </c>
      <c r="M14" s="29" t="s">
        <v>413</v>
      </c>
      <c r="N14" s="29" t="s">
        <v>359</v>
      </c>
      <c r="O14" s="29" t="s">
        <v>131</v>
      </c>
      <c r="P14" s="29" t="s">
        <v>109</v>
      </c>
      <c r="Q14" s="29" t="s">
        <v>55</v>
      </c>
      <c r="R14" s="29" t="s">
        <v>274</v>
      </c>
      <c r="S14" s="29" t="s">
        <v>135</v>
      </c>
      <c r="T14" s="29" t="s">
        <v>354</v>
      </c>
      <c r="U14" s="29" t="s">
        <v>60</v>
      </c>
      <c r="V14" s="29" t="s">
        <v>302</v>
      </c>
      <c r="W14" s="29" t="s">
        <v>132</v>
      </c>
      <c r="X14" s="29" t="s">
        <v>199</v>
      </c>
      <c r="Y14" s="29" t="s">
        <v>100</v>
      </c>
      <c r="Z14" s="29" t="s">
        <v>139</v>
      </c>
      <c r="AA14" s="29" t="s">
        <v>135</v>
      </c>
      <c r="AB14" s="29" t="s">
        <v>198</v>
      </c>
      <c r="AC14" s="29" t="s">
        <v>129</v>
      </c>
      <c r="AD14" s="29" t="s">
        <v>353</v>
      </c>
      <c r="AE14" s="29" t="s">
        <v>52</v>
      </c>
      <c r="AF14" s="29" t="s">
        <v>367</v>
      </c>
      <c r="AG14" s="29" t="s">
        <v>243</v>
      </c>
      <c r="AH14" s="29" t="s">
        <v>619</v>
      </c>
      <c r="AI14" s="29" t="s">
        <v>61</v>
      </c>
      <c r="AJ14" s="29" t="s">
        <v>620</v>
      </c>
      <c r="AK14" s="29" t="s">
        <v>198</v>
      </c>
      <c r="AL14" s="29" t="s">
        <v>356</v>
      </c>
      <c r="AM14" s="29" t="s">
        <v>444</v>
      </c>
      <c r="AN14" s="29" t="s">
        <v>113</v>
      </c>
      <c r="AO14" s="29" t="s">
        <v>135</v>
      </c>
      <c r="AP14" s="29" t="s">
        <v>496</v>
      </c>
    </row>
    <row r="15" spans="1:42" ht="20.100000000000001" customHeight="1" x14ac:dyDescent="0.35">
      <c r="A15" s="30" t="s">
        <v>275</v>
      </c>
      <c r="B15" s="32" t="s">
        <v>215</v>
      </c>
      <c r="C15" s="32" t="s">
        <v>261</v>
      </c>
      <c r="D15" s="32" t="s">
        <v>215</v>
      </c>
      <c r="E15" s="32">
        <v>0.03</v>
      </c>
      <c r="F15" s="32" t="s">
        <v>230</v>
      </c>
      <c r="G15" s="32">
        <v>0.11</v>
      </c>
      <c r="H15" s="32" t="s">
        <v>262</v>
      </c>
      <c r="I15" s="32" t="s">
        <v>230</v>
      </c>
      <c r="J15" s="32">
        <v>0.1</v>
      </c>
      <c r="K15" s="32" t="s">
        <v>179</v>
      </c>
      <c r="L15" s="32" t="s">
        <v>215</v>
      </c>
      <c r="M15" s="32" t="s">
        <v>264</v>
      </c>
      <c r="N15" s="32">
        <v>0.13</v>
      </c>
      <c r="O15" s="32" t="s">
        <v>165</v>
      </c>
      <c r="P15" s="32" t="s">
        <v>264</v>
      </c>
      <c r="Q15" s="32">
        <v>0.06</v>
      </c>
      <c r="R15" s="32" t="s">
        <v>265</v>
      </c>
      <c r="S15" s="32" t="s">
        <v>230</v>
      </c>
      <c r="T15" s="32" t="s">
        <v>165</v>
      </c>
      <c r="U15" s="32">
        <v>0.15</v>
      </c>
      <c r="V15" s="32">
        <v>0.31</v>
      </c>
      <c r="W15" s="32" t="s">
        <v>167</v>
      </c>
      <c r="X15" s="32" t="s">
        <v>171</v>
      </c>
      <c r="Y15" s="32">
        <v>0.03</v>
      </c>
      <c r="Z15" s="32">
        <v>0.19</v>
      </c>
      <c r="AA15" s="32" t="s">
        <v>264</v>
      </c>
      <c r="AB15" s="32" t="s">
        <v>261</v>
      </c>
      <c r="AC15" s="32" t="s">
        <v>345</v>
      </c>
      <c r="AD15" s="32" t="s">
        <v>264</v>
      </c>
      <c r="AE15" s="32">
        <v>0.06</v>
      </c>
      <c r="AF15" s="32" t="s">
        <v>264</v>
      </c>
      <c r="AG15" s="32" t="s">
        <v>165</v>
      </c>
      <c r="AH15" s="32" t="s">
        <v>271</v>
      </c>
      <c r="AI15" s="32" t="s">
        <v>223</v>
      </c>
      <c r="AJ15" s="32">
        <v>0.18</v>
      </c>
      <c r="AK15" s="32" t="s">
        <v>262</v>
      </c>
      <c r="AL15" s="32" t="s">
        <v>261</v>
      </c>
      <c r="AM15" s="32" t="s">
        <v>259</v>
      </c>
      <c r="AN15" s="32" t="s">
        <v>223</v>
      </c>
      <c r="AO15" s="32" t="s">
        <v>179</v>
      </c>
      <c r="AP15" s="32" t="s">
        <v>177</v>
      </c>
    </row>
    <row r="16" spans="1:42" x14ac:dyDescent="0.3">
      <c r="B16" s="4">
        <f>((B9)+(B11)+(B13)+(B15))</f>
        <v>1</v>
      </c>
      <c r="C16" s="4">
        <f t="shared" ref="C16:AP16" si="0">((C9)+(C11)+(C13)+(C15))</f>
        <v>1</v>
      </c>
      <c r="D16" s="4">
        <f t="shared" si="0"/>
        <v>1</v>
      </c>
      <c r="E16" s="4">
        <f t="shared" si="0"/>
        <v>1</v>
      </c>
      <c r="F16" s="4">
        <f t="shared" si="0"/>
        <v>1</v>
      </c>
      <c r="G16" s="4">
        <f t="shared" si="0"/>
        <v>1</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v>
      </c>
      <c r="AC16" s="4">
        <f t="shared" si="0"/>
        <v>1</v>
      </c>
      <c r="AD16" s="4">
        <f t="shared" si="0"/>
        <v>0.99999999999999989</v>
      </c>
      <c r="AE16" s="4">
        <f t="shared" si="0"/>
        <v>1</v>
      </c>
      <c r="AF16" s="4">
        <f t="shared" si="0"/>
        <v>1</v>
      </c>
      <c r="AG16" s="4">
        <f t="shared" si="0"/>
        <v>1</v>
      </c>
      <c r="AH16" s="4">
        <f t="shared" si="0"/>
        <v>1</v>
      </c>
      <c r="AI16" s="4">
        <f t="shared" si="0"/>
        <v>1</v>
      </c>
      <c r="AJ16" s="4">
        <f t="shared" si="0"/>
        <v>1</v>
      </c>
      <c r="AK16" s="4">
        <f t="shared" si="0"/>
        <v>1</v>
      </c>
      <c r="AL16" s="4">
        <f t="shared" si="0"/>
        <v>1</v>
      </c>
      <c r="AM16" s="4">
        <f t="shared" si="0"/>
        <v>1</v>
      </c>
      <c r="AN16" s="4">
        <f t="shared" si="0"/>
        <v>1</v>
      </c>
      <c r="AO16" s="4">
        <f t="shared" si="0"/>
        <v>1</v>
      </c>
      <c r="AP16" s="4">
        <f t="shared" si="0"/>
        <v>0.99999999999999989</v>
      </c>
    </row>
  </sheetData>
  <sheetProtection algorithmName="SHA-512" hashValue="TV8RDlQdLjWAa0tSxzXuTblJbQ00gh7bQdD/hj13BBfElIyfWRSvCT2Y7wrKNJ3xG+md8vLlT536D/PXmlDV9w==" saltValue="K27+x0P1RnglUFRvWtQ2FQ==" spinCount="100000" sheet="1" objects="1" scenarios="1"/>
  <mergeCells count="10">
    <mergeCell ref="AN2:AO2"/>
    <mergeCell ref="A2:M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4 B15:D15 F15 H15:I15 K15:M15 O15:P15 R15:T15 W15:X15 AA15:AD15 AF15:AI15 AK15:AP1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P16"/>
  <sheetViews>
    <sheetView showGridLines="0" workbookViewId="0">
      <pane xSplit="2" topLeftCell="C1" activePane="topRight" state="frozen"/>
      <selection pane="topRight" activeCell="A2" sqref="A2:M2"/>
    </sheetView>
  </sheetViews>
  <sheetFormatPr defaultRowHeight="14.4" x14ac:dyDescent="0.3"/>
  <cols>
    <col min="1" max="1" width="39.6640625" customWidth="1"/>
    <col min="2" max="42" width="13.77734375" customWidth="1"/>
  </cols>
  <sheetData>
    <row r="1" spans="1:42" ht="21" x14ac:dyDescent="0.4">
      <c r="A1" s="27" t="str">
        <f>HYPERLINK("#Contents!A1","Return to Contents")</f>
        <v>Return to Contents</v>
      </c>
    </row>
    <row r="2" spans="1:42" ht="76.2" customHeight="1" x14ac:dyDescent="0.4">
      <c r="A2" s="67" t="s">
        <v>965</v>
      </c>
      <c r="B2" s="67"/>
      <c r="C2" s="67"/>
      <c r="D2" s="67"/>
      <c r="E2" s="67"/>
      <c r="F2" s="67"/>
      <c r="G2" s="67"/>
      <c r="H2" s="67"/>
      <c r="I2" s="67"/>
      <c r="J2" s="67"/>
      <c r="K2" s="67"/>
      <c r="L2" s="67"/>
      <c r="M2" s="67"/>
      <c r="N2" s="36"/>
      <c r="O2" s="36"/>
      <c r="AL2" s="25" t="s">
        <v>950</v>
      </c>
      <c r="AM2" s="26" t="s">
        <v>951</v>
      </c>
      <c r="AN2" s="66" t="s">
        <v>952</v>
      </c>
      <c r="AO2" s="66"/>
    </row>
    <row r="3" spans="1:42" ht="7.2"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278</v>
      </c>
      <c r="D7" s="31" t="s">
        <v>279</v>
      </c>
      <c r="E7" s="31" t="s">
        <v>79</v>
      </c>
      <c r="F7" s="31" t="s">
        <v>364</v>
      </c>
      <c r="G7" s="31" t="s">
        <v>81</v>
      </c>
      <c r="H7" s="31" t="s">
        <v>82</v>
      </c>
      <c r="I7" s="31" t="s">
        <v>365</v>
      </c>
      <c r="J7" s="31" t="s">
        <v>43</v>
      </c>
      <c r="K7" s="31" t="s">
        <v>366</v>
      </c>
      <c r="L7" s="31" t="s">
        <v>448</v>
      </c>
      <c r="M7" s="31" t="s">
        <v>46</v>
      </c>
      <c r="N7" s="31" t="s">
        <v>143</v>
      </c>
      <c r="O7" s="31" t="s">
        <v>450</v>
      </c>
      <c r="P7" s="31" t="s">
        <v>451</v>
      </c>
      <c r="Q7" s="31" t="s">
        <v>91</v>
      </c>
      <c r="R7" s="31" t="s">
        <v>340</v>
      </c>
      <c r="S7" s="31" t="s">
        <v>93</v>
      </c>
      <c r="T7" s="31" t="s">
        <v>367</v>
      </c>
      <c r="U7" s="31" t="s">
        <v>245</v>
      </c>
      <c r="V7" s="31" t="s">
        <v>285</v>
      </c>
      <c r="W7" s="31" t="s">
        <v>73</v>
      </c>
      <c r="X7" s="31" t="s">
        <v>368</v>
      </c>
      <c r="Y7" s="31" t="s">
        <v>97</v>
      </c>
      <c r="Z7" s="31" t="s">
        <v>98</v>
      </c>
      <c r="AA7" s="31" t="s">
        <v>99</v>
      </c>
      <c r="AB7" s="31" t="s">
        <v>109</v>
      </c>
      <c r="AC7" s="31" t="s">
        <v>551</v>
      </c>
      <c r="AD7" s="31" t="s">
        <v>102</v>
      </c>
      <c r="AE7" s="31" t="s">
        <v>188</v>
      </c>
      <c r="AF7" s="31" t="s">
        <v>104</v>
      </c>
      <c r="AG7" s="31" t="s">
        <v>741</v>
      </c>
      <c r="AH7" s="31" t="s">
        <v>106</v>
      </c>
      <c r="AI7" s="31" t="s">
        <v>288</v>
      </c>
      <c r="AJ7" s="31" t="s">
        <v>289</v>
      </c>
      <c r="AK7" s="31" t="s">
        <v>109</v>
      </c>
      <c r="AL7" s="31" t="s">
        <v>110</v>
      </c>
      <c r="AM7" s="31" t="s">
        <v>111</v>
      </c>
      <c r="AN7" s="31" t="s">
        <v>112</v>
      </c>
      <c r="AO7" s="31" t="s">
        <v>274</v>
      </c>
      <c r="AP7" s="31" t="s">
        <v>453</v>
      </c>
    </row>
    <row r="8" spans="1:42" ht="20.100000000000001" customHeight="1" x14ac:dyDescent="0.35">
      <c r="A8" s="28" t="s">
        <v>183</v>
      </c>
      <c r="B8" s="29" t="s">
        <v>786</v>
      </c>
      <c r="C8" s="29" t="s">
        <v>787</v>
      </c>
      <c r="D8" s="29" t="s">
        <v>788</v>
      </c>
      <c r="E8" s="29" t="s">
        <v>789</v>
      </c>
      <c r="F8" s="29" t="s">
        <v>790</v>
      </c>
      <c r="G8" s="29" t="s">
        <v>91</v>
      </c>
      <c r="H8" s="29" t="s">
        <v>791</v>
      </c>
      <c r="I8" s="29" t="s">
        <v>80</v>
      </c>
      <c r="J8" s="29" t="s">
        <v>283</v>
      </c>
      <c r="K8" s="29" t="s">
        <v>792</v>
      </c>
      <c r="L8" s="29" t="s">
        <v>793</v>
      </c>
      <c r="M8" s="29" t="s">
        <v>794</v>
      </c>
      <c r="N8" s="29" t="s">
        <v>725</v>
      </c>
      <c r="O8" s="29" t="s">
        <v>46</v>
      </c>
      <c r="P8" s="29" t="s">
        <v>495</v>
      </c>
      <c r="Q8" s="29" t="s">
        <v>795</v>
      </c>
      <c r="R8" s="29" t="s">
        <v>355</v>
      </c>
      <c r="S8" s="29" t="s">
        <v>197</v>
      </c>
      <c r="T8" s="29" t="s">
        <v>95</v>
      </c>
      <c r="U8" s="29" t="s">
        <v>367</v>
      </c>
      <c r="V8" s="29" t="s">
        <v>285</v>
      </c>
      <c r="W8" s="29" t="s">
        <v>247</v>
      </c>
      <c r="X8" s="29" t="s">
        <v>700</v>
      </c>
      <c r="Y8" s="29" t="s">
        <v>796</v>
      </c>
      <c r="Z8" s="29" t="s">
        <v>201</v>
      </c>
      <c r="AA8" s="29" t="s">
        <v>149</v>
      </c>
      <c r="AB8" s="29" t="s">
        <v>196</v>
      </c>
      <c r="AC8" s="29" t="s">
        <v>797</v>
      </c>
      <c r="AD8" s="29" t="s">
        <v>779</v>
      </c>
      <c r="AE8" s="29" t="s">
        <v>798</v>
      </c>
      <c r="AF8" s="29" t="s">
        <v>799</v>
      </c>
      <c r="AG8" s="29" t="s">
        <v>800</v>
      </c>
      <c r="AH8" s="29" t="s">
        <v>801</v>
      </c>
      <c r="AI8" s="29" t="s">
        <v>802</v>
      </c>
      <c r="AJ8" s="29" t="s">
        <v>803</v>
      </c>
      <c r="AK8" s="29" t="s">
        <v>243</v>
      </c>
      <c r="AL8" s="29" t="s">
        <v>804</v>
      </c>
      <c r="AM8" s="29" t="s">
        <v>610</v>
      </c>
      <c r="AN8" s="29" t="s">
        <v>617</v>
      </c>
      <c r="AO8" s="29" t="s">
        <v>113</v>
      </c>
      <c r="AP8" s="29" t="s">
        <v>805</v>
      </c>
    </row>
    <row r="9" spans="1:42" ht="20.100000000000001" customHeight="1" x14ac:dyDescent="0.35">
      <c r="A9" s="30" t="s">
        <v>210</v>
      </c>
      <c r="B9" s="32" t="s">
        <v>227</v>
      </c>
      <c r="C9" s="32" t="s">
        <v>227</v>
      </c>
      <c r="D9" s="32" t="s">
        <v>227</v>
      </c>
      <c r="E9" s="32" t="s">
        <v>320</v>
      </c>
      <c r="F9" s="32" t="s">
        <v>170</v>
      </c>
      <c r="G9" s="32" t="s">
        <v>170</v>
      </c>
      <c r="H9" s="32" t="s">
        <v>227</v>
      </c>
      <c r="I9" s="32" t="s">
        <v>227</v>
      </c>
      <c r="J9" s="32" t="s">
        <v>170</v>
      </c>
      <c r="K9" s="32" t="s">
        <v>227</v>
      </c>
      <c r="L9" s="32" t="s">
        <v>348</v>
      </c>
      <c r="M9" s="32" t="s">
        <v>170</v>
      </c>
      <c r="N9" s="32" t="s">
        <v>227</v>
      </c>
      <c r="O9" s="32" t="s">
        <v>612</v>
      </c>
      <c r="P9" s="32" t="s">
        <v>348</v>
      </c>
      <c r="Q9" s="32" t="s">
        <v>218</v>
      </c>
      <c r="R9" s="32" t="s">
        <v>637</v>
      </c>
      <c r="S9" s="32" t="s">
        <v>178</v>
      </c>
      <c r="T9" s="32" t="s">
        <v>216</v>
      </c>
      <c r="U9" s="32" t="s">
        <v>409</v>
      </c>
      <c r="V9" s="32">
        <v>0.98</v>
      </c>
      <c r="W9" s="32" t="s">
        <v>483</v>
      </c>
      <c r="X9" s="32" t="s">
        <v>227</v>
      </c>
      <c r="Y9" s="32">
        <v>0.87</v>
      </c>
      <c r="Z9" s="32" t="s">
        <v>162</v>
      </c>
      <c r="AA9" s="32" t="s">
        <v>176</v>
      </c>
      <c r="AB9" s="32">
        <v>0.82</v>
      </c>
      <c r="AC9" s="32" t="s">
        <v>170</v>
      </c>
      <c r="AD9" s="32" t="s">
        <v>529</v>
      </c>
      <c r="AE9" s="32" t="s">
        <v>178</v>
      </c>
      <c r="AF9" s="32" t="s">
        <v>170</v>
      </c>
      <c r="AG9" s="32" t="s">
        <v>221</v>
      </c>
      <c r="AH9" s="32" t="s">
        <v>324</v>
      </c>
      <c r="AI9" s="32" t="s">
        <v>529</v>
      </c>
      <c r="AJ9" s="32" t="s">
        <v>170</v>
      </c>
      <c r="AK9" s="32" t="s">
        <v>216</v>
      </c>
      <c r="AL9" s="32" t="s">
        <v>218</v>
      </c>
      <c r="AM9" s="32" t="s">
        <v>172</v>
      </c>
      <c r="AN9" s="32" t="s">
        <v>178</v>
      </c>
      <c r="AO9" s="32" t="s">
        <v>409</v>
      </c>
      <c r="AP9" s="32" t="s">
        <v>216</v>
      </c>
    </row>
    <row r="10" spans="1:42" ht="20.100000000000001" customHeight="1" x14ac:dyDescent="0.35">
      <c r="A10" s="28" t="s">
        <v>231</v>
      </c>
      <c r="B10" s="29" t="s">
        <v>558</v>
      </c>
      <c r="C10" s="29" t="s">
        <v>709</v>
      </c>
      <c r="D10" s="29" t="s">
        <v>681</v>
      </c>
      <c r="E10" s="29" t="s">
        <v>93</v>
      </c>
      <c r="F10" s="29" t="s">
        <v>631</v>
      </c>
      <c r="G10" s="29" t="s">
        <v>309</v>
      </c>
      <c r="H10" s="29" t="s">
        <v>502</v>
      </c>
      <c r="I10" s="29" t="s">
        <v>441</v>
      </c>
      <c r="J10" s="29" t="s">
        <v>61</v>
      </c>
      <c r="K10" s="29" t="s">
        <v>441</v>
      </c>
      <c r="L10" s="29" t="s">
        <v>575</v>
      </c>
      <c r="M10" s="29" t="s">
        <v>142</v>
      </c>
      <c r="N10" s="29" t="s">
        <v>413</v>
      </c>
      <c r="O10" s="29" t="s">
        <v>285</v>
      </c>
      <c r="P10" s="29" t="s">
        <v>52</v>
      </c>
      <c r="Q10" s="29" t="s">
        <v>521</v>
      </c>
      <c r="R10" s="29" t="s">
        <v>135</v>
      </c>
      <c r="S10" s="29" t="s">
        <v>132</v>
      </c>
      <c r="T10" s="29" t="s">
        <v>203</v>
      </c>
      <c r="U10" s="29" t="s">
        <v>203</v>
      </c>
      <c r="V10" s="29" t="s">
        <v>132</v>
      </c>
      <c r="W10" s="29" t="s">
        <v>135</v>
      </c>
      <c r="X10" s="29" t="s">
        <v>437</v>
      </c>
      <c r="Y10" s="29" t="s">
        <v>355</v>
      </c>
      <c r="Z10" s="29" t="s">
        <v>274</v>
      </c>
      <c r="AA10" s="29" t="s">
        <v>132</v>
      </c>
      <c r="AB10" s="29" t="s">
        <v>132</v>
      </c>
      <c r="AC10" s="29" t="s">
        <v>56</v>
      </c>
      <c r="AD10" s="29" t="s">
        <v>52</v>
      </c>
      <c r="AE10" s="29" t="s">
        <v>249</v>
      </c>
      <c r="AF10" s="29" t="s">
        <v>521</v>
      </c>
      <c r="AG10" s="29" t="s">
        <v>142</v>
      </c>
      <c r="AH10" s="29" t="s">
        <v>505</v>
      </c>
      <c r="AI10" s="29" t="s">
        <v>575</v>
      </c>
      <c r="AJ10" s="29" t="s">
        <v>95</v>
      </c>
      <c r="AK10" s="29" t="s">
        <v>135</v>
      </c>
      <c r="AL10" s="29" t="s">
        <v>349</v>
      </c>
      <c r="AM10" s="29" t="s">
        <v>497</v>
      </c>
      <c r="AN10" s="29" t="s">
        <v>203</v>
      </c>
      <c r="AO10" s="29" t="s">
        <v>132</v>
      </c>
      <c r="AP10" s="29" t="s">
        <v>498</v>
      </c>
    </row>
    <row r="11" spans="1:42" ht="20.100000000000001" customHeight="1" x14ac:dyDescent="0.35">
      <c r="A11" s="30" t="s">
        <v>258</v>
      </c>
      <c r="B11" s="32" t="s">
        <v>177</v>
      </c>
      <c r="C11" s="32" t="s">
        <v>262</v>
      </c>
      <c r="D11" s="32" t="s">
        <v>223</v>
      </c>
      <c r="E11" s="32" t="s">
        <v>269</v>
      </c>
      <c r="F11" s="32" t="s">
        <v>262</v>
      </c>
      <c r="G11" s="32" t="s">
        <v>179</v>
      </c>
      <c r="H11" s="32" t="s">
        <v>215</v>
      </c>
      <c r="I11" s="32" t="s">
        <v>179</v>
      </c>
      <c r="J11" s="32" t="s">
        <v>177</v>
      </c>
      <c r="K11" s="32" t="s">
        <v>262</v>
      </c>
      <c r="L11" s="32" t="s">
        <v>223</v>
      </c>
      <c r="M11" s="32" t="s">
        <v>262</v>
      </c>
      <c r="N11" s="32" t="s">
        <v>177</v>
      </c>
      <c r="O11" s="32" t="s">
        <v>261</v>
      </c>
      <c r="P11" s="32" t="s">
        <v>262</v>
      </c>
      <c r="Q11" s="32" t="s">
        <v>223</v>
      </c>
      <c r="R11" s="32" t="s">
        <v>219</v>
      </c>
      <c r="S11" s="32" t="s">
        <v>269</v>
      </c>
      <c r="T11" s="32" t="s">
        <v>179</v>
      </c>
      <c r="U11" s="32" t="s">
        <v>179</v>
      </c>
      <c r="V11" s="32" t="s">
        <v>174</v>
      </c>
      <c r="W11" s="32" t="s">
        <v>165</v>
      </c>
      <c r="X11" s="32" t="s">
        <v>271</v>
      </c>
      <c r="Y11" s="32" t="s">
        <v>179</v>
      </c>
      <c r="Z11" s="32" t="s">
        <v>229</v>
      </c>
      <c r="AA11" s="32" t="s">
        <v>174</v>
      </c>
      <c r="AB11" s="32" t="s">
        <v>167</v>
      </c>
      <c r="AC11" s="32" t="s">
        <v>179</v>
      </c>
      <c r="AD11" s="32" t="s">
        <v>171</v>
      </c>
      <c r="AE11" s="32" t="s">
        <v>261</v>
      </c>
      <c r="AF11" s="32" t="s">
        <v>215</v>
      </c>
      <c r="AG11" s="32" t="s">
        <v>171</v>
      </c>
      <c r="AH11" s="32" t="s">
        <v>177</v>
      </c>
      <c r="AI11" s="32" t="s">
        <v>177</v>
      </c>
      <c r="AJ11" s="32" t="s">
        <v>177</v>
      </c>
      <c r="AK11" s="32" t="s">
        <v>269</v>
      </c>
      <c r="AL11" s="32" t="s">
        <v>179</v>
      </c>
      <c r="AM11" s="32" t="s">
        <v>262</v>
      </c>
      <c r="AN11" s="32" t="s">
        <v>219</v>
      </c>
      <c r="AO11" s="32" t="s">
        <v>174</v>
      </c>
      <c r="AP11" s="32" t="s">
        <v>179</v>
      </c>
    </row>
    <row r="12" spans="1:42" ht="20.100000000000001" customHeight="1" x14ac:dyDescent="0.35">
      <c r="A12" s="28" t="s">
        <v>272</v>
      </c>
      <c r="B12" s="29" t="s">
        <v>254</v>
      </c>
      <c r="C12" s="29" t="s">
        <v>146</v>
      </c>
      <c r="D12" s="29" t="s">
        <v>573</v>
      </c>
      <c r="E12" s="29" t="s">
        <v>198</v>
      </c>
      <c r="F12" s="29" t="s">
        <v>353</v>
      </c>
      <c r="G12" s="29" t="s">
        <v>147</v>
      </c>
      <c r="H12" s="29" t="s">
        <v>52</v>
      </c>
      <c r="I12" s="29" t="s">
        <v>621</v>
      </c>
      <c r="J12" s="29" t="s">
        <v>503</v>
      </c>
      <c r="K12" s="29" t="s">
        <v>521</v>
      </c>
      <c r="L12" s="29" t="s">
        <v>498</v>
      </c>
      <c r="M12" s="29" t="s">
        <v>93</v>
      </c>
      <c r="N12" s="29" t="s">
        <v>142</v>
      </c>
      <c r="O12" s="29" t="s">
        <v>73</v>
      </c>
      <c r="P12" s="29" t="s">
        <v>93</v>
      </c>
      <c r="Q12" s="29" t="s">
        <v>54</v>
      </c>
      <c r="R12" s="29" t="s">
        <v>93</v>
      </c>
      <c r="S12" s="29" t="s">
        <v>132</v>
      </c>
      <c r="T12" s="29" t="s">
        <v>135</v>
      </c>
      <c r="U12" s="29" t="s">
        <v>132</v>
      </c>
      <c r="V12" s="29" t="s">
        <v>132</v>
      </c>
      <c r="W12" s="29" t="s">
        <v>132</v>
      </c>
      <c r="X12" s="29" t="s">
        <v>354</v>
      </c>
      <c r="Y12" s="29" t="s">
        <v>199</v>
      </c>
      <c r="Z12" s="29" t="s">
        <v>252</v>
      </c>
      <c r="AA12" s="29" t="s">
        <v>132</v>
      </c>
      <c r="AB12" s="29" t="s">
        <v>198</v>
      </c>
      <c r="AC12" s="29" t="s">
        <v>438</v>
      </c>
      <c r="AD12" s="29" t="s">
        <v>139</v>
      </c>
      <c r="AE12" s="29" t="s">
        <v>60</v>
      </c>
      <c r="AF12" s="29" t="s">
        <v>56</v>
      </c>
      <c r="AG12" s="29" t="s">
        <v>138</v>
      </c>
      <c r="AH12" s="29" t="s">
        <v>434</v>
      </c>
      <c r="AI12" s="29" t="s">
        <v>352</v>
      </c>
      <c r="AJ12" s="29" t="s">
        <v>521</v>
      </c>
      <c r="AK12" s="29" t="s">
        <v>354</v>
      </c>
      <c r="AL12" s="29" t="s">
        <v>497</v>
      </c>
      <c r="AM12" s="29" t="s">
        <v>496</v>
      </c>
      <c r="AN12" s="29" t="s">
        <v>60</v>
      </c>
      <c r="AO12" s="29" t="s">
        <v>135</v>
      </c>
      <c r="AP12" s="29" t="s">
        <v>389</v>
      </c>
    </row>
    <row r="13" spans="1:42" ht="20.100000000000001" customHeight="1" x14ac:dyDescent="0.35">
      <c r="A13" s="30" t="s">
        <v>275</v>
      </c>
      <c r="B13" s="32">
        <v>0.05</v>
      </c>
      <c r="C13" s="32" t="s">
        <v>171</v>
      </c>
      <c r="D13" s="32" t="s">
        <v>179</v>
      </c>
      <c r="E13" s="32" t="s">
        <v>167</v>
      </c>
      <c r="F13" s="32" t="s">
        <v>171</v>
      </c>
      <c r="G13" s="32" t="s">
        <v>215</v>
      </c>
      <c r="H13" s="32">
        <v>0.03</v>
      </c>
      <c r="I13" s="32" t="s">
        <v>223</v>
      </c>
      <c r="J13" s="32">
        <v>0.08</v>
      </c>
      <c r="K13" s="32" t="s">
        <v>171</v>
      </c>
      <c r="L13" s="32">
        <v>0.09</v>
      </c>
      <c r="M13" s="32" t="s">
        <v>219</v>
      </c>
      <c r="N13" s="32" t="s">
        <v>223</v>
      </c>
      <c r="O13" s="32" t="s">
        <v>165</v>
      </c>
      <c r="P13" s="32" t="s">
        <v>269</v>
      </c>
      <c r="Q13" s="32" t="s">
        <v>179</v>
      </c>
      <c r="R13" s="32" t="s">
        <v>264</v>
      </c>
      <c r="S13" s="32" t="s">
        <v>167</v>
      </c>
      <c r="T13" s="32">
        <v>0.03</v>
      </c>
      <c r="U13" s="32" t="s">
        <v>174</v>
      </c>
      <c r="V13" s="32" t="s">
        <v>167</v>
      </c>
      <c r="W13" s="32" t="s">
        <v>167</v>
      </c>
      <c r="X13" s="32" t="s">
        <v>167</v>
      </c>
      <c r="Y13" s="32" t="s">
        <v>219</v>
      </c>
      <c r="Z13" s="32" t="s">
        <v>156</v>
      </c>
      <c r="AA13" s="32" t="s">
        <v>174</v>
      </c>
      <c r="AB13" s="32" t="s">
        <v>262</v>
      </c>
      <c r="AC13" s="32" t="s">
        <v>264</v>
      </c>
      <c r="AD13" s="32" t="s">
        <v>269</v>
      </c>
      <c r="AE13" s="32" t="s">
        <v>219</v>
      </c>
      <c r="AF13" s="32">
        <v>0.06</v>
      </c>
      <c r="AG13" s="32">
        <v>0.02</v>
      </c>
      <c r="AH13" s="32">
        <v>0.12</v>
      </c>
      <c r="AI13" s="32" t="s">
        <v>219</v>
      </c>
      <c r="AJ13" s="32">
        <v>7.0000000000000007E-2</v>
      </c>
      <c r="AK13" s="32" t="s">
        <v>223</v>
      </c>
      <c r="AL13" s="32" t="s">
        <v>262</v>
      </c>
      <c r="AM13" s="32">
        <v>0.11</v>
      </c>
      <c r="AN13" s="32">
        <v>0.06</v>
      </c>
      <c r="AO13" s="32" t="s">
        <v>179</v>
      </c>
      <c r="AP13" s="32" t="s">
        <v>269</v>
      </c>
    </row>
    <row r="14" spans="1:42" ht="20.100000000000001" customHeight="1" x14ac:dyDescent="0.35">
      <c r="A14" s="28" t="s">
        <v>115</v>
      </c>
      <c r="B14" s="29" t="s">
        <v>545</v>
      </c>
      <c r="C14" s="29" t="s">
        <v>94</v>
      </c>
      <c r="D14" s="29" t="s">
        <v>680</v>
      </c>
      <c r="E14" s="29" t="s">
        <v>113</v>
      </c>
      <c r="F14" s="29" t="s">
        <v>245</v>
      </c>
      <c r="G14" s="29" t="s">
        <v>109</v>
      </c>
      <c r="H14" s="29" t="s">
        <v>234</v>
      </c>
      <c r="I14" s="29" t="s">
        <v>502</v>
      </c>
      <c r="J14" s="29" t="s">
        <v>252</v>
      </c>
      <c r="K14" s="29" t="s">
        <v>335</v>
      </c>
      <c r="L14" s="29" t="s">
        <v>245</v>
      </c>
      <c r="M14" s="29" t="s">
        <v>130</v>
      </c>
      <c r="N14" s="29" t="s">
        <v>256</v>
      </c>
      <c r="O14" s="29" t="s">
        <v>113</v>
      </c>
      <c r="P14" s="29" t="s">
        <v>247</v>
      </c>
      <c r="Q14" s="29" t="s">
        <v>242</v>
      </c>
      <c r="R14" s="29" t="s">
        <v>135</v>
      </c>
      <c r="S14" s="29" t="s">
        <v>135</v>
      </c>
      <c r="T14" s="29" t="s">
        <v>135</v>
      </c>
      <c r="U14" s="29" t="s">
        <v>132</v>
      </c>
      <c r="V14" s="29" t="s">
        <v>132</v>
      </c>
      <c r="W14" s="29" t="s">
        <v>132</v>
      </c>
      <c r="X14" s="29" t="s">
        <v>99</v>
      </c>
      <c r="Y14" s="29" t="s">
        <v>256</v>
      </c>
      <c r="Z14" s="29" t="s">
        <v>132</v>
      </c>
      <c r="AA14" s="29" t="s">
        <v>135</v>
      </c>
      <c r="AB14" s="29" t="s">
        <v>354</v>
      </c>
      <c r="AC14" s="29" t="s">
        <v>149</v>
      </c>
      <c r="AD14" s="29" t="s">
        <v>73</v>
      </c>
      <c r="AE14" s="29" t="s">
        <v>139</v>
      </c>
      <c r="AF14" s="29" t="s">
        <v>131</v>
      </c>
      <c r="AG14" s="29" t="s">
        <v>131</v>
      </c>
      <c r="AH14" s="29" t="s">
        <v>358</v>
      </c>
      <c r="AI14" s="29" t="s">
        <v>357</v>
      </c>
      <c r="AJ14" s="29" t="s">
        <v>256</v>
      </c>
      <c r="AK14" s="29" t="s">
        <v>135</v>
      </c>
      <c r="AL14" s="29" t="s">
        <v>340</v>
      </c>
      <c r="AM14" s="29" t="s">
        <v>334</v>
      </c>
      <c r="AN14" s="29" t="s">
        <v>199</v>
      </c>
      <c r="AO14" s="29" t="s">
        <v>132</v>
      </c>
      <c r="AP14" s="29" t="s">
        <v>234</v>
      </c>
    </row>
    <row r="15" spans="1:42" ht="20.100000000000001" customHeight="1" x14ac:dyDescent="0.35">
      <c r="A15" s="30" t="s">
        <v>151</v>
      </c>
      <c r="B15" s="32" t="s">
        <v>171</v>
      </c>
      <c r="C15" s="32" t="s">
        <v>165</v>
      </c>
      <c r="D15" s="32" t="s">
        <v>171</v>
      </c>
      <c r="E15" s="32" t="s">
        <v>165</v>
      </c>
      <c r="F15" s="32" t="s">
        <v>223</v>
      </c>
      <c r="G15" s="32" t="s">
        <v>269</v>
      </c>
      <c r="H15" s="32" t="s">
        <v>171</v>
      </c>
      <c r="I15" s="32" t="s">
        <v>171</v>
      </c>
      <c r="J15" s="32" t="s">
        <v>165</v>
      </c>
      <c r="K15" s="32" t="s">
        <v>165</v>
      </c>
      <c r="L15" s="32" t="s">
        <v>165</v>
      </c>
      <c r="M15" s="32" t="s">
        <v>262</v>
      </c>
      <c r="N15" s="32" t="s">
        <v>165</v>
      </c>
      <c r="O15" s="32" t="s">
        <v>219</v>
      </c>
      <c r="P15" s="32" t="s">
        <v>179</v>
      </c>
      <c r="Q15" s="32" t="s">
        <v>262</v>
      </c>
      <c r="R15" s="32" t="s">
        <v>167</v>
      </c>
      <c r="S15" s="32" t="s">
        <v>264</v>
      </c>
      <c r="T15" s="32" t="s">
        <v>219</v>
      </c>
      <c r="U15" s="32" t="s">
        <v>174</v>
      </c>
      <c r="V15" s="32" t="s">
        <v>167</v>
      </c>
      <c r="W15" s="32" t="s">
        <v>174</v>
      </c>
      <c r="X15" s="32" t="s">
        <v>219</v>
      </c>
      <c r="Y15" s="32" t="s">
        <v>165</v>
      </c>
      <c r="Z15" s="32" t="s">
        <v>174</v>
      </c>
      <c r="AA15" s="32" t="s">
        <v>259</v>
      </c>
      <c r="AB15" s="32" t="s">
        <v>177</v>
      </c>
      <c r="AC15" s="32" t="s">
        <v>167</v>
      </c>
      <c r="AD15" s="32" t="s">
        <v>171</v>
      </c>
      <c r="AE15" s="32" t="s">
        <v>269</v>
      </c>
      <c r="AF15" s="32" t="s">
        <v>165</v>
      </c>
      <c r="AG15" s="32" t="s">
        <v>269</v>
      </c>
      <c r="AH15" s="32" t="s">
        <v>223</v>
      </c>
      <c r="AI15" s="32" t="s">
        <v>269</v>
      </c>
      <c r="AJ15" s="32" t="s">
        <v>171</v>
      </c>
      <c r="AK15" s="32" t="s">
        <v>269</v>
      </c>
      <c r="AL15" s="32" t="s">
        <v>223</v>
      </c>
      <c r="AM15" s="32" t="s">
        <v>179</v>
      </c>
      <c r="AN15" s="32" t="s">
        <v>177</v>
      </c>
      <c r="AO15" s="32" t="s">
        <v>174</v>
      </c>
      <c r="AP15" s="32" t="s">
        <v>219</v>
      </c>
    </row>
    <row r="16" spans="1:42" x14ac:dyDescent="0.3">
      <c r="B16" s="4">
        <f>((B9)+(B11)+(B13)+(B15))</f>
        <v>1</v>
      </c>
      <c r="C16" s="4">
        <f t="shared" ref="C16:AP16" si="0">((C9)+(C11)+(C13)+(C15))</f>
        <v>1</v>
      </c>
      <c r="D16" s="4">
        <f t="shared" si="0"/>
        <v>1</v>
      </c>
      <c r="E16" s="4">
        <f t="shared" si="0"/>
        <v>1</v>
      </c>
      <c r="F16" s="4">
        <f t="shared" si="0"/>
        <v>1</v>
      </c>
      <c r="G16" s="4">
        <f t="shared" si="0"/>
        <v>1</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1.0000000000000002</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0.99999999999999989</v>
      </c>
      <c r="AC16" s="4">
        <f t="shared" si="0"/>
        <v>1</v>
      </c>
      <c r="AD16" s="4">
        <f t="shared" si="0"/>
        <v>1</v>
      </c>
      <c r="AE16" s="4">
        <f t="shared" si="0"/>
        <v>1</v>
      </c>
      <c r="AF16" s="4">
        <f t="shared" si="0"/>
        <v>1</v>
      </c>
      <c r="AG16" s="4">
        <f t="shared" si="0"/>
        <v>1</v>
      </c>
      <c r="AH16" s="4">
        <f t="shared" si="0"/>
        <v>1</v>
      </c>
      <c r="AI16" s="4">
        <f t="shared" si="0"/>
        <v>1</v>
      </c>
      <c r="AJ16" s="4">
        <f t="shared" si="0"/>
        <v>1</v>
      </c>
      <c r="AK16" s="4">
        <f t="shared" si="0"/>
        <v>1</v>
      </c>
      <c r="AL16" s="4">
        <f t="shared" si="0"/>
        <v>1</v>
      </c>
      <c r="AM16" s="4">
        <f t="shared" si="0"/>
        <v>1</v>
      </c>
      <c r="AN16" s="4">
        <f t="shared" si="0"/>
        <v>0.99999999999999989</v>
      </c>
      <c r="AO16" s="4">
        <f t="shared" si="0"/>
        <v>1</v>
      </c>
      <c r="AP16" s="4">
        <f t="shared" si="0"/>
        <v>1</v>
      </c>
    </row>
  </sheetData>
  <sheetProtection algorithmName="SHA-512" hashValue="LLbvUHuDz6Kn+vl7dJQ5iEJsTiwpGODFfKH51w085890RtDCP9skdfSePo6Ru0SsIcf4MQkBSRFQg2f34e39fQ==" saltValue="Sv5s6LkkditeNLr6OQq3og==" spinCount="100000" sheet="1" objects="1" scenarios="1"/>
  <mergeCells count="10">
    <mergeCell ref="AN2:AO2"/>
    <mergeCell ref="A2:M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8 B14:AP15 C13:G13 I13 K13 M13:S13 U13:AE13 B10:AP12 B9:U9 W9:X9 Z9:AA9 AC9:AP9 AI13 AK13:AL13 AO13:AP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P16"/>
  <sheetViews>
    <sheetView showGridLines="0" workbookViewId="0">
      <pane xSplit="2" topLeftCell="C1" activePane="topRight" state="frozen"/>
      <selection pane="topRight" activeCell="A2" sqref="A2:L2"/>
    </sheetView>
  </sheetViews>
  <sheetFormatPr defaultRowHeight="14.4" x14ac:dyDescent="0.3"/>
  <cols>
    <col min="1" max="1" width="42.88671875" customWidth="1"/>
    <col min="2" max="42" width="13.77734375" customWidth="1"/>
  </cols>
  <sheetData>
    <row r="1" spans="1:42" ht="21" x14ac:dyDescent="0.4">
      <c r="A1" s="27" t="str">
        <f>HYPERLINK("#Contents!A1","Return to Contents")</f>
        <v>Return to Contents</v>
      </c>
    </row>
    <row r="2" spans="1:42" ht="77.400000000000006" customHeight="1" x14ac:dyDescent="0.4">
      <c r="A2" s="67" t="s">
        <v>966</v>
      </c>
      <c r="B2" s="67"/>
      <c r="C2" s="67"/>
      <c r="D2" s="67"/>
      <c r="E2" s="67"/>
      <c r="F2" s="67"/>
      <c r="G2" s="67"/>
      <c r="H2" s="67"/>
      <c r="I2" s="67"/>
      <c r="J2" s="67"/>
      <c r="K2" s="67"/>
      <c r="L2" s="67"/>
      <c r="M2" s="34"/>
      <c r="N2" s="36"/>
      <c r="O2" s="36"/>
      <c r="AL2" s="25" t="s">
        <v>950</v>
      </c>
      <c r="AM2" s="26" t="s">
        <v>951</v>
      </c>
      <c r="AN2" s="66" t="s">
        <v>952</v>
      </c>
      <c r="AO2" s="66"/>
    </row>
    <row r="3" spans="1:42" ht="7.2"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6.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278</v>
      </c>
      <c r="D7" s="31" t="s">
        <v>78</v>
      </c>
      <c r="E7" s="31" t="s">
        <v>79</v>
      </c>
      <c r="F7" s="31" t="s">
        <v>280</v>
      </c>
      <c r="G7" s="31" t="s">
        <v>81</v>
      </c>
      <c r="H7" s="31" t="s">
        <v>82</v>
      </c>
      <c r="I7" s="31" t="s">
        <v>365</v>
      </c>
      <c r="J7" s="31" t="s">
        <v>768</v>
      </c>
      <c r="K7" s="31" t="s">
        <v>366</v>
      </c>
      <c r="L7" s="31" t="s">
        <v>86</v>
      </c>
      <c r="M7" s="31" t="s">
        <v>46</v>
      </c>
      <c r="N7" s="31" t="s">
        <v>143</v>
      </c>
      <c r="O7" s="31" t="s">
        <v>89</v>
      </c>
      <c r="P7" s="31" t="s">
        <v>90</v>
      </c>
      <c r="Q7" s="31" t="s">
        <v>284</v>
      </c>
      <c r="R7" s="31" t="s">
        <v>92</v>
      </c>
      <c r="S7" s="31" t="s">
        <v>93</v>
      </c>
      <c r="T7" s="31" t="s">
        <v>54</v>
      </c>
      <c r="U7" s="31" t="s">
        <v>94</v>
      </c>
      <c r="V7" s="31" t="s">
        <v>285</v>
      </c>
      <c r="W7" s="31" t="s">
        <v>352</v>
      </c>
      <c r="X7" s="31" t="s">
        <v>286</v>
      </c>
      <c r="Y7" s="31" t="s">
        <v>97</v>
      </c>
      <c r="Z7" s="31" t="s">
        <v>505</v>
      </c>
      <c r="AA7" s="31" t="s">
        <v>99</v>
      </c>
      <c r="AB7" s="31" t="s">
        <v>100</v>
      </c>
      <c r="AC7" s="31" t="s">
        <v>551</v>
      </c>
      <c r="AD7" s="31" t="s">
        <v>102</v>
      </c>
      <c r="AE7" s="31" t="s">
        <v>188</v>
      </c>
      <c r="AF7" s="31" t="s">
        <v>287</v>
      </c>
      <c r="AG7" s="31" t="s">
        <v>677</v>
      </c>
      <c r="AH7" s="31" t="s">
        <v>106</v>
      </c>
      <c r="AI7" s="31" t="s">
        <v>107</v>
      </c>
      <c r="AJ7" s="31" t="s">
        <v>289</v>
      </c>
      <c r="AK7" s="31" t="s">
        <v>100</v>
      </c>
      <c r="AL7" s="31" t="s">
        <v>110</v>
      </c>
      <c r="AM7" s="31" t="s">
        <v>806</v>
      </c>
      <c r="AN7" s="31" t="s">
        <v>372</v>
      </c>
      <c r="AO7" s="31" t="s">
        <v>113</v>
      </c>
      <c r="AP7" s="31" t="s">
        <v>453</v>
      </c>
    </row>
    <row r="8" spans="1:42" ht="20.100000000000001" customHeight="1" x14ac:dyDescent="0.35">
      <c r="A8" s="28" t="s">
        <v>183</v>
      </c>
      <c r="B8" s="29" t="s">
        <v>807</v>
      </c>
      <c r="C8" s="29" t="s">
        <v>796</v>
      </c>
      <c r="D8" s="29" t="s">
        <v>720</v>
      </c>
      <c r="E8" s="29" t="s">
        <v>301</v>
      </c>
      <c r="F8" s="29" t="s">
        <v>473</v>
      </c>
      <c r="G8" s="29" t="s">
        <v>808</v>
      </c>
      <c r="H8" s="29" t="s">
        <v>809</v>
      </c>
      <c r="I8" s="29" t="s">
        <v>810</v>
      </c>
      <c r="J8" s="29" t="s">
        <v>811</v>
      </c>
      <c r="K8" s="29" t="s">
        <v>812</v>
      </c>
      <c r="L8" s="29" t="s">
        <v>49</v>
      </c>
      <c r="M8" s="29" t="s">
        <v>584</v>
      </c>
      <c r="N8" s="29" t="s">
        <v>79</v>
      </c>
      <c r="O8" s="29" t="s">
        <v>813</v>
      </c>
      <c r="P8" s="29" t="s">
        <v>69</v>
      </c>
      <c r="Q8" s="29" t="s">
        <v>814</v>
      </c>
      <c r="R8" s="29" t="s">
        <v>302</v>
      </c>
      <c r="S8" s="29" t="s">
        <v>198</v>
      </c>
      <c r="T8" s="29" t="s">
        <v>247</v>
      </c>
      <c r="U8" s="29" t="s">
        <v>335</v>
      </c>
      <c r="V8" s="29" t="s">
        <v>149</v>
      </c>
      <c r="W8" s="29" t="s">
        <v>199</v>
      </c>
      <c r="X8" s="29" t="s">
        <v>356</v>
      </c>
      <c r="Y8" s="29" t="s">
        <v>51</v>
      </c>
      <c r="Z8" s="29" t="s">
        <v>243</v>
      </c>
      <c r="AA8" s="29" t="s">
        <v>203</v>
      </c>
      <c r="AB8" s="29" t="s">
        <v>273</v>
      </c>
      <c r="AC8" s="29" t="s">
        <v>384</v>
      </c>
      <c r="AD8" s="29" t="s">
        <v>633</v>
      </c>
      <c r="AE8" s="29" t="s">
        <v>148</v>
      </c>
      <c r="AF8" s="29" t="s">
        <v>200</v>
      </c>
      <c r="AG8" s="29" t="s">
        <v>418</v>
      </c>
      <c r="AH8" s="29" t="s">
        <v>815</v>
      </c>
      <c r="AI8" s="29" t="s">
        <v>716</v>
      </c>
      <c r="AJ8" s="29" t="s">
        <v>536</v>
      </c>
      <c r="AK8" s="29" t="s">
        <v>199</v>
      </c>
      <c r="AL8" s="29" t="s">
        <v>816</v>
      </c>
      <c r="AM8" s="29" t="s">
        <v>91</v>
      </c>
      <c r="AN8" s="29" t="s">
        <v>521</v>
      </c>
      <c r="AO8" s="29" t="s">
        <v>149</v>
      </c>
      <c r="AP8" s="29" t="s">
        <v>817</v>
      </c>
    </row>
    <row r="9" spans="1:42" ht="20.100000000000001" customHeight="1" x14ac:dyDescent="0.35">
      <c r="A9" s="30" t="s">
        <v>210</v>
      </c>
      <c r="B9" s="32" t="s">
        <v>154</v>
      </c>
      <c r="C9" s="32" t="s">
        <v>154</v>
      </c>
      <c r="D9" s="32" t="s">
        <v>154</v>
      </c>
      <c r="E9" s="32" t="s">
        <v>152</v>
      </c>
      <c r="F9" s="32" t="s">
        <v>181</v>
      </c>
      <c r="G9" s="32" t="s">
        <v>163</v>
      </c>
      <c r="H9" s="32" t="s">
        <v>478</v>
      </c>
      <c r="I9" s="32" t="s">
        <v>181</v>
      </c>
      <c r="J9" s="32" t="s">
        <v>181</v>
      </c>
      <c r="K9" s="32" t="s">
        <v>481</v>
      </c>
      <c r="L9" s="32" t="s">
        <v>316</v>
      </c>
      <c r="M9" s="32" t="s">
        <v>181</v>
      </c>
      <c r="N9" s="32" t="s">
        <v>152</v>
      </c>
      <c r="O9" s="32" t="s">
        <v>160</v>
      </c>
      <c r="P9" s="32" t="s">
        <v>158</v>
      </c>
      <c r="Q9" s="32" t="s">
        <v>318</v>
      </c>
      <c r="R9" s="32" t="s">
        <v>267</v>
      </c>
      <c r="S9" s="32" t="s">
        <v>211</v>
      </c>
      <c r="T9" s="32" t="s">
        <v>166</v>
      </c>
      <c r="U9" s="32" t="s">
        <v>405</v>
      </c>
      <c r="V9" s="32" t="s">
        <v>261</v>
      </c>
      <c r="W9" s="32" t="s">
        <v>222</v>
      </c>
      <c r="X9" s="32" t="s">
        <v>168</v>
      </c>
      <c r="Y9" s="32" t="s">
        <v>265</v>
      </c>
      <c r="Z9" s="32" t="s">
        <v>346</v>
      </c>
      <c r="AA9" s="32" t="s">
        <v>347</v>
      </c>
      <c r="AB9" s="32" t="s">
        <v>316</v>
      </c>
      <c r="AC9" s="32" t="s">
        <v>403</v>
      </c>
      <c r="AD9" s="32" t="s">
        <v>157</v>
      </c>
      <c r="AE9" s="32" t="s">
        <v>270</v>
      </c>
      <c r="AF9" s="32" t="s">
        <v>405</v>
      </c>
      <c r="AG9" s="32" t="s">
        <v>271</v>
      </c>
      <c r="AH9" s="32" t="s">
        <v>406</v>
      </c>
      <c r="AI9" s="32" t="s">
        <v>267</v>
      </c>
      <c r="AJ9" s="32" t="s">
        <v>181</v>
      </c>
      <c r="AK9" s="32" t="s">
        <v>175</v>
      </c>
      <c r="AL9" s="32" t="s">
        <v>180</v>
      </c>
      <c r="AM9" s="32" t="s">
        <v>482</v>
      </c>
      <c r="AN9" s="32" t="s">
        <v>267</v>
      </c>
      <c r="AO9" s="32" t="s">
        <v>181</v>
      </c>
      <c r="AP9" s="32" t="s">
        <v>166</v>
      </c>
    </row>
    <row r="10" spans="1:42" ht="20.100000000000001" customHeight="1" x14ac:dyDescent="0.35">
      <c r="A10" s="28" t="s">
        <v>115</v>
      </c>
      <c r="B10" s="29" t="s">
        <v>818</v>
      </c>
      <c r="C10" s="29" t="s">
        <v>599</v>
      </c>
      <c r="D10" s="29" t="s">
        <v>819</v>
      </c>
      <c r="E10" s="29" t="s">
        <v>435</v>
      </c>
      <c r="F10" s="29" t="s">
        <v>820</v>
      </c>
      <c r="G10" s="29" t="s">
        <v>79</v>
      </c>
      <c r="H10" s="29" t="s">
        <v>469</v>
      </c>
      <c r="I10" s="29" t="s">
        <v>821</v>
      </c>
      <c r="J10" s="29" t="s">
        <v>533</v>
      </c>
      <c r="K10" s="29" t="s">
        <v>520</v>
      </c>
      <c r="L10" s="29" t="s">
        <v>798</v>
      </c>
      <c r="M10" s="29" t="s">
        <v>119</v>
      </c>
      <c r="N10" s="29" t="s">
        <v>822</v>
      </c>
      <c r="O10" s="29" t="s">
        <v>119</v>
      </c>
      <c r="P10" s="29" t="s">
        <v>69</v>
      </c>
      <c r="Q10" s="29" t="s">
        <v>413</v>
      </c>
      <c r="R10" s="29" t="s">
        <v>73</v>
      </c>
      <c r="S10" s="29" t="s">
        <v>132</v>
      </c>
      <c r="T10" s="29" t="s">
        <v>196</v>
      </c>
      <c r="U10" s="29" t="s">
        <v>73</v>
      </c>
      <c r="V10" s="29" t="s">
        <v>432</v>
      </c>
      <c r="W10" s="29" t="s">
        <v>203</v>
      </c>
      <c r="X10" s="29" t="s">
        <v>709</v>
      </c>
      <c r="Y10" s="29" t="s">
        <v>823</v>
      </c>
      <c r="Z10" s="29" t="s">
        <v>251</v>
      </c>
      <c r="AA10" s="29" t="s">
        <v>135</v>
      </c>
      <c r="AB10" s="29" t="s">
        <v>99</v>
      </c>
      <c r="AC10" s="29" t="s">
        <v>109</v>
      </c>
      <c r="AD10" s="29" t="s">
        <v>620</v>
      </c>
      <c r="AE10" s="29" t="s">
        <v>126</v>
      </c>
      <c r="AF10" s="29" t="s">
        <v>505</v>
      </c>
      <c r="AG10" s="29" t="s">
        <v>379</v>
      </c>
      <c r="AH10" s="29" t="s">
        <v>486</v>
      </c>
      <c r="AI10" s="29" t="s">
        <v>531</v>
      </c>
      <c r="AJ10" s="29" t="s">
        <v>38</v>
      </c>
      <c r="AK10" s="29" t="s">
        <v>354</v>
      </c>
      <c r="AL10" s="29" t="s">
        <v>497</v>
      </c>
      <c r="AM10" s="29" t="s">
        <v>559</v>
      </c>
      <c r="AN10" s="29" t="s">
        <v>69</v>
      </c>
      <c r="AO10" s="29" t="s">
        <v>149</v>
      </c>
      <c r="AP10" s="29" t="s">
        <v>824</v>
      </c>
    </row>
    <row r="11" spans="1:42" ht="20.100000000000001" customHeight="1" x14ac:dyDescent="0.35">
      <c r="A11" s="30" t="s">
        <v>151</v>
      </c>
      <c r="B11" s="32" t="s">
        <v>270</v>
      </c>
      <c r="C11" s="32" t="s">
        <v>408</v>
      </c>
      <c r="D11" s="32" t="s">
        <v>361</v>
      </c>
      <c r="E11" s="32" t="s">
        <v>162</v>
      </c>
      <c r="F11" s="32" t="s">
        <v>346</v>
      </c>
      <c r="G11" s="32" t="s">
        <v>270</v>
      </c>
      <c r="H11" s="32" t="s">
        <v>260</v>
      </c>
      <c r="I11" s="32" t="s">
        <v>346</v>
      </c>
      <c r="J11" s="32" t="s">
        <v>408</v>
      </c>
      <c r="K11" s="32" t="s">
        <v>266</v>
      </c>
      <c r="L11" s="32" t="s">
        <v>267</v>
      </c>
      <c r="M11" s="32" t="s">
        <v>212</v>
      </c>
      <c r="N11" s="32" t="s">
        <v>345</v>
      </c>
      <c r="O11" s="32" t="s">
        <v>408</v>
      </c>
      <c r="P11" s="32" t="s">
        <v>158</v>
      </c>
      <c r="Q11" s="32" t="s">
        <v>223</v>
      </c>
      <c r="R11" s="32" t="s">
        <v>345</v>
      </c>
      <c r="S11" s="32" t="s">
        <v>269</v>
      </c>
      <c r="T11" s="32" t="s">
        <v>181</v>
      </c>
      <c r="U11" s="32" t="s">
        <v>345</v>
      </c>
      <c r="V11" s="32">
        <v>0.61</v>
      </c>
      <c r="W11" s="32" t="s">
        <v>265</v>
      </c>
      <c r="X11" s="32" t="s">
        <v>211</v>
      </c>
      <c r="Y11" s="32" t="s">
        <v>159</v>
      </c>
      <c r="Z11" s="32" t="s">
        <v>427</v>
      </c>
      <c r="AA11" s="32" t="s">
        <v>259</v>
      </c>
      <c r="AB11" s="32" t="s">
        <v>429</v>
      </c>
      <c r="AC11" s="32" t="s">
        <v>177</v>
      </c>
      <c r="AD11" s="32" t="s">
        <v>263</v>
      </c>
      <c r="AE11" s="32" t="s">
        <v>163</v>
      </c>
      <c r="AF11" s="32" t="s">
        <v>229</v>
      </c>
      <c r="AG11" s="32" t="s">
        <v>401</v>
      </c>
      <c r="AH11" s="32" t="s">
        <v>177</v>
      </c>
      <c r="AI11" s="32" t="s">
        <v>316</v>
      </c>
      <c r="AJ11" s="32" t="s">
        <v>270</v>
      </c>
      <c r="AK11" s="32" t="s">
        <v>177</v>
      </c>
      <c r="AL11" s="32" t="s">
        <v>262</v>
      </c>
      <c r="AM11" s="32" t="s">
        <v>264</v>
      </c>
      <c r="AN11" s="32" t="s">
        <v>154</v>
      </c>
      <c r="AO11" s="32" t="s">
        <v>154</v>
      </c>
      <c r="AP11" s="32" t="s">
        <v>211</v>
      </c>
    </row>
    <row r="12" spans="1:42" ht="20.100000000000001" customHeight="1" x14ac:dyDescent="0.35">
      <c r="A12" s="28" t="s">
        <v>231</v>
      </c>
      <c r="B12" s="29" t="s">
        <v>511</v>
      </c>
      <c r="C12" s="29" t="s">
        <v>145</v>
      </c>
      <c r="D12" s="29" t="s">
        <v>393</v>
      </c>
      <c r="E12" s="29" t="s">
        <v>303</v>
      </c>
      <c r="F12" s="29" t="s">
        <v>457</v>
      </c>
      <c r="G12" s="29" t="s">
        <v>520</v>
      </c>
      <c r="H12" s="29" t="s">
        <v>421</v>
      </c>
      <c r="I12" s="29" t="s">
        <v>376</v>
      </c>
      <c r="J12" s="29" t="s">
        <v>431</v>
      </c>
      <c r="K12" s="29" t="s">
        <v>312</v>
      </c>
      <c r="L12" s="29" t="s">
        <v>562</v>
      </c>
      <c r="M12" s="29" t="s">
        <v>486</v>
      </c>
      <c r="N12" s="29" t="s">
        <v>147</v>
      </c>
      <c r="O12" s="29" t="s">
        <v>418</v>
      </c>
      <c r="P12" s="29" t="s">
        <v>146</v>
      </c>
      <c r="Q12" s="29" t="s">
        <v>246</v>
      </c>
      <c r="R12" s="29" t="s">
        <v>131</v>
      </c>
      <c r="S12" s="29" t="s">
        <v>149</v>
      </c>
      <c r="T12" s="29" t="s">
        <v>138</v>
      </c>
      <c r="U12" s="29" t="s">
        <v>149</v>
      </c>
      <c r="V12" s="29" t="s">
        <v>139</v>
      </c>
      <c r="W12" s="29" t="s">
        <v>135</v>
      </c>
      <c r="X12" s="29" t="s">
        <v>242</v>
      </c>
      <c r="Y12" s="29" t="s">
        <v>193</v>
      </c>
      <c r="Z12" s="29" t="s">
        <v>113</v>
      </c>
      <c r="AA12" s="29" t="s">
        <v>135</v>
      </c>
      <c r="AB12" s="29" t="s">
        <v>197</v>
      </c>
      <c r="AC12" s="29" t="s">
        <v>307</v>
      </c>
      <c r="AD12" s="29" t="s">
        <v>622</v>
      </c>
      <c r="AE12" s="29" t="s">
        <v>239</v>
      </c>
      <c r="AF12" s="29" t="s">
        <v>334</v>
      </c>
      <c r="AG12" s="29" t="s">
        <v>548</v>
      </c>
      <c r="AH12" s="29" t="s">
        <v>421</v>
      </c>
      <c r="AI12" s="29" t="s">
        <v>587</v>
      </c>
      <c r="AJ12" s="29" t="s">
        <v>545</v>
      </c>
      <c r="AK12" s="29" t="s">
        <v>60</v>
      </c>
      <c r="AL12" s="29" t="s">
        <v>548</v>
      </c>
      <c r="AM12" s="29" t="s">
        <v>510</v>
      </c>
      <c r="AN12" s="29" t="s">
        <v>307</v>
      </c>
      <c r="AO12" s="29" t="s">
        <v>132</v>
      </c>
      <c r="AP12" s="29" t="s">
        <v>576</v>
      </c>
    </row>
    <row r="13" spans="1:42" ht="20.100000000000001" customHeight="1" x14ac:dyDescent="0.35">
      <c r="A13" s="30" t="s">
        <v>258</v>
      </c>
      <c r="B13" s="32" t="s">
        <v>260</v>
      </c>
      <c r="C13" s="32" t="s">
        <v>428</v>
      </c>
      <c r="D13" s="32" t="s">
        <v>265</v>
      </c>
      <c r="E13" s="32" t="s">
        <v>259</v>
      </c>
      <c r="F13" s="32" t="s">
        <v>265</v>
      </c>
      <c r="G13" s="32" t="s">
        <v>268</v>
      </c>
      <c r="H13" s="32" t="s">
        <v>260</v>
      </c>
      <c r="I13" s="32" t="s">
        <v>428</v>
      </c>
      <c r="J13" s="32" t="s">
        <v>427</v>
      </c>
      <c r="K13" s="32" t="s">
        <v>271</v>
      </c>
      <c r="L13" s="32" t="s">
        <v>260</v>
      </c>
      <c r="M13" s="32" t="s">
        <v>268</v>
      </c>
      <c r="N13" s="32" t="s">
        <v>229</v>
      </c>
      <c r="O13" s="32" t="s">
        <v>266</v>
      </c>
      <c r="P13" s="32" t="s">
        <v>345</v>
      </c>
      <c r="Q13" s="32" t="s">
        <v>261</v>
      </c>
      <c r="R13" s="32" t="s">
        <v>166</v>
      </c>
      <c r="S13" s="32" t="s">
        <v>317</v>
      </c>
      <c r="T13" s="32" t="s">
        <v>260</v>
      </c>
      <c r="U13" s="32" t="s">
        <v>262</v>
      </c>
      <c r="V13" s="32" t="s">
        <v>226</v>
      </c>
      <c r="W13" s="32" t="s">
        <v>269</v>
      </c>
      <c r="X13" s="32">
        <v>0.2</v>
      </c>
      <c r="Y13" s="32" t="s">
        <v>214</v>
      </c>
      <c r="Z13" s="32" t="s">
        <v>229</v>
      </c>
      <c r="AA13" s="32" t="s">
        <v>215</v>
      </c>
      <c r="AB13" s="32" t="s">
        <v>267</v>
      </c>
      <c r="AC13" s="32" t="s">
        <v>264</v>
      </c>
      <c r="AD13" s="32" t="s">
        <v>427</v>
      </c>
      <c r="AE13" s="32" t="s">
        <v>266</v>
      </c>
      <c r="AF13" s="32" t="s">
        <v>265</v>
      </c>
      <c r="AG13" s="32" t="s">
        <v>429</v>
      </c>
      <c r="AH13" s="32" t="s">
        <v>264</v>
      </c>
      <c r="AI13" s="32" t="s">
        <v>429</v>
      </c>
      <c r="AJ13" s="32" t="s">
        <v>429</v>
      </c>
      <c r="AK13" s="32" t="s">
        <v>345</v>
      </c>
      <c r="AL13" s="32" t="s">
        <v>230</v>
      </c>
      <c r="AM13" s="32" t="s">
        <v>230</v>
      </c>
      <c r="AN13" s="32" t="s">
        <v>427</v>
      </c>
      <c r="AO13" s="32" t="s">
        <v>167</v>
      </c>
      <c r="AP13" s="32" t="s">
        <v>429</v>
      </c>
    </row>
    <row r="14" spans="1:42" ht="20.100000000000001" customHeight="1" x14ac:dyDescent="0.35">
      <c r="A14" s="28" t="s">
        <v>272</v>
      </c>
      <c r="B14" s="29" t="s">
        <v>415</v>
      </c>
      <c r="C14" s="29" t="s">
        <v>622</v>
      </c>
      <c r="D14" s="29" t="s">
        <v>423</v>
      </c>
      <c r="E14" s="29" t="s">
        <v>199</v>
      </c>
      <c r="F14" s="29" t="s">
        <v>94</v>
      </c>
      <c r="G14" s="29" t="s">
        <v>69</v>
      </c>
      <c r="H14" s="29" t="s">
        <v>133</v>
      </c>
      <c r="I14" s="29" t="s">
        <v>681</v>
      </c>
      <c r="J14" s="29" t="s">
        <v>109</v>
      </c>
      <c r="K14" s="29" t="s">
        <v>146</v>
      </c>
      <c r="L14" s="29" t="s">
        <v>620</v>
      </c>
      <c r="M14" s="29" t="s">
        <v>197</v>
      </c>
      <c r="N14" s="29" t="s">
        <v>353</v>
      </c>
      <c r="O14" s="29" t="s">
        <v>133</v>
      </c>
      <c r="P14" s="29" t="s">
        <v>138</v>
      </c>
      <c r="Q14" s="29" t="s">
        <v>353</v>
      </c>
      <c r="R14" s="29" t="s">
        <v>93</v>
      </c>
      <c r="S14" s="29" t="s">
        <v>132</v>
      </c>
      <c r="T14" s="29" t="s">
        <v>149</v>
      </c>
      <c r="U14" s="29" t="s">
        <v>132</v>
      </c>
      <c r="V14" s="29" t="s">
        <v>132</v>
      </c>
      <c r="W14" s="29" t="s">
        <v>135</v>
      </c>
      <c r="X14" s="29" t="s">
        <v>354</v>
      </c>
      <c r="Y14" s="29" t="s">
        <v>335</v>
      </c>
      <c r="Z14" s="29" t="s">
        <v>247</v>
      </c>
      <c r="AA14" s="29" t="s">
        <v>132</v>
      </c>
      <c r="AB14" s="29" t="s">
        <v>135</v>
      </c>
      <c r="AC14" s="29" t="s">
        <v>61</v>
      </c>
      <c r="AD14" s="29" t="s">
        <v>199</v>
      </c>
      <c r="AE14" s="29" t="s">
        <v>109</v>
      </c>
      <c r="AF14" s="29" t="s">
        <v>243</v>
      </c>
      <c r="AG14" s="29" t="s">
        <v>274</v>
      </c>
      <c r="AH14" s="29" t="s">
        <v>469</v>
      </c>
      <c r="AI14" s="29" t="s">
        <v>95</v>
      </c>
      <c r="AJ14" s="29" t="s">
        <v>438</v>
      </c>
      <c r="AK14" s="29" t="s">
        <v>354</v>
      </c>
      <c r="AL14" s="29" t="s">
        <v>544</v>
      </c>
      <c r="AM14" s="29" t="s">
        <v>421</v>
      </c>
      <c r="AN14" s="29" t="s">
        <v>60</v>
      </c>
      <c r="AO14" s="29" t="s">
        <v>135</v>
      </c>
      <c r="AP14" s="29" t="s">
        <v>486</v>
      </c>
    </row>
    <row r="15" spans="1:42" ht="20.100000000000001" customHeight="1" x14ac:dyDescent="0.35">
      <c r="A15" s="30" t="s">
        <v>275</v>
      </c>
      <c r="B15" s="32" t="s">
        <v>179</v>
      </c>
      <c r="C15" s="32" t="s">
        <v>179</v>
      </c>
      <c r="D15" s="32" t="s">
        <v>179</v>
      </c>
      <c r="E15" s="32" t="s">
        <v>171</v>
      </c>
      <c r="F15" s="32">
        <v>0.05</v>
      </c>
      <c r="G15" s="32" t="s">
        <v>177</v>
      </c>
      <c r="H15" s="32" t="s">
        <v>223</v>
      </c>
      <c r="I15" s="32" t="s">
        <v>179</v>
      </c>
      <c r="J15" s="32" t="s">
        <v>165</v>
      </c>
      <c r="K15" s="32" t="s">
        <v>262</v>
      </c>
      <c r="L15" s="32">
        <v>0.08</v>
      </c>
      <c r="M15" s="32">
        <v>0.01</v>
      </c>
      <c r="N15" s="32" t="s">
        <v>177</v>
      </c>
      <c r="O15" s="32" t="s">
        <v>177</v>
      </c>
      <c r="P15" s="32">
        <v>0.03</v>
      </c>
      <c r="Q15" s="32" t="s">
        <v>223</v>
      </c>
      <c r="R15" s="32">
        <v>0.12</v>
      </c>
      <c r="S15" s="32" t="s">
        <v>167</v>
      </c>
      <c r="T15" s="32" t="s">
        <v>177</v>
      </c>
      <c r="U15" s="32" t="s">
        <v>174</v>
      </c>
      <c r="V15" s="32" t="s">
        <v>167</v>
      </c>
      <c r="W15" s="32" t="s">
        <v>269</v>
      </c>
      <c r="X15" s="32" t="s">
        <v>167</v>
      </c>
      <c r="Y15" s="32">
        <v>0.04</v>
      </c>
      <c r="Z15" s="32" t="s">
        <v>263</v>
      </c>
      <c r="AA15" s="32" t="s">
        <v>174</v>
      </c>
      <c r="AB15" s="32" t="s">
        <v>165</v>
      </c>
      <c r="AC15" s="32" t="s">
        <v>260</v>
      </c>
      <c r="AD15" s="32">
        <v>0.03</v>
      </c>
      <c r="AE15" s="32" t="s">
        <v>179</v>
      </c>
      <c r="AF15" s="32">
        <v>0.05</v>
      </c>
      <c r="AG15" s="32" t="s">
        <v>219</v>
      </c>
      <c r="AH15" s="32" t="s">
        <v>264</v>
      </c>
      <c r="AI15" s="32">
        <v>0.04</v>
      </c>
      <c r="AJ15" s="32" t="s">
        <v>179</v>
      </c>
      <c r="AK15" s="32" t="s">
        <v>177</v>
      </c>
      <c r="AL15" s="32" t="s">
        <v>262</v>
      </c>
      <c r="AM15" s="32">
        <v>0.08</v>
      </c>
      <c r="AN15" s="32" t="s">
        <v>171</v>
      </c>
      <c r="AO15" s="32">
        <v>0.11</v>
      </c>
      <c r="AP15" s="32">
        <v>0.06</v>
      </c>
    </row>
    <row r="16" spans="1:42" x14ac:dyDescent="0.3">
      <c r="B16" s="4">
        <f>((B9)+(B11)+(B13)+(B15))</f>
        <v>1</v>
      </c>
      <c r="C16" s="4">
        <f t="shared" ref="C16:AP16" si="0">((C9)+(C11)+(C13)+(C15))</f>
        <v>1</v>
      </c>
      <c r="D16" s="4">
        <f t="shared" si="0"/>
        <v>1</v>
      </c>
      <c r="E16" s="4">
        <f t="shared" si="0"/>
        <v>1</v>
      </c>
      <c r="F16" s="4">
        <f t="shared" si="0"/>
        <v>1</v>
      </c>
      <c r="G16" s="4">
        <f t="shared" si="0"/>
        <v>0.99999999999999989</v>
      </c>
      <c r="H16" s="4">
        <f t="shared" si="0"/>
        <v>1</v>
      </c>
      <c r="I16" s="4">
        <f t="shared" si="0"/>
        <v>1</v>
      </c>
      <c r="J16" s="4">
        <f t="shared" si="0"/>
        <v>1</v>
      </c>
      <c r="K16" s="4">
        <f t="shared" si="0"/>
        <v>1</v>
      </c>
      <c r="L16" s="4">
        <f t="shared" si="0"/>
        <v>0.99999999999999989</v>
      </c>
      <c r="M16" s="4">
        <f t="shared" si="0"/>
        <v>1</v>
      </c>
      <c r="N16" s="4">
        <f t="shared" si="0"/>
        <v>1</v>
      </c>
      <c r="O16" s="4">
        <f t="shared" si="0"/>
        <v>0.99999999999999989</v>
      </c>
      <c r="P16" s="4">
        <f t="shared" si="0"/>
        <v>1</v>
      </c>
      <c r="Q16" s="4">
        <f t="shared" si="0"/>
        <v>1</v>
      </c>
      <c r="R16" s="4">
        <f t="shared" si="0"/>
        <v>1</v>
      </c>
      <c r="S16" s="4">
        <f t="shared" si="0"/>
        <v>1</v>
      </c>
      <c r="T16" s="4">
        <f t="shared" si="0"/>
        <v>0.99999999999999989</v>
      </c>
      <c r="U16" s="4">
        <f t="shared" si="0"/>
        <v>0.99999999999999989</v>
      </c>
      <c r="V16" s="4">
        <f t="shared" si="0"/>
        <v>1</v>
      </c>
      <c r="W16" s="4">
        <f t="shared" si="0"/>
        <v>1</v>
      </c>
      <c r="X16" s="4">
        <f t="shared" si="0"/>
        <v>1</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1</v>
      </c>
      <c r="AI16" s="4">
        <f t="shared" si="0"/>
        <v>1</v>
      </c>
      <c r="AJ16" s="4">
        <f t="shared" si="0"/>
        <v>1</v>
      </c>
      <c r="AK16" s="4">
        <f t="shared" si="0"/>
        <v>0.99999999999999989</v>
      </c>
      <c r="AL16" s="4">
        <f t="shared" si="0"/>
        <v>0.99999999999999989</v>
      </c>
      <c r="AM16" s="4">
        <f t="shared" si="0"/>
        <v>1</v>
      </c>
      <c r="AN16" s="4">
        <f t="shared" si="0"/>
        <v>1</v>
      </c>
      <c r="AO16" s="4">
        <f t="shared" si="0"/>
        <v>1</v>
      </c>
      <c r="AP16" s="4">
        <f t="shared" si="0"/>
        <v>1</v>
      </c>
    </row>
  </sheetData>
  <sheetProtection algorithmName="SHA-512" hashValue="Ad/SXM4Y/fEdDGj6Hvpo6EPZOdwp+9PcSOYtDye3oiM2NUd0L2UcsaMEwtB7DdvcPYbA9drIjQc8beja9bkzKA==" saltValue="sliTJyfnYsPMjh3B4qvZjQ=="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0 B15:E15 G15:K15 N15:O15 Q15 S15:X15 B12:AP12 B11:U11 W11:AP11 B14:AP14 B13:W13 Y13:AP13 Z15:AC15 AE15 AG15:AH15 AJ15:AL15 AN1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P16"/>
  <sheetViews>
    <sheetView showGridLines="0" workbookViewId="0">
      <pane xSplit="2" topLeftCell="C1" activePane="topRight" state="frozen"/>
      <selection pane="topRight" activeCell="A2" sqref="A2:M2"/>
    </sheetView>
  </sheetViews>
  <sheetFormatPr defaultRowHeight="14.4" x14ac:dyDescent="0.3"/>
  <cols>
    <col min="1" max="1" width="38.21875" customWidth="1"/>
    <col min="2" max="42" width="13.77734375" customWidth="1"/>
  </cols>
  <sheetData>
    <row r="1" spans="1:42" ht="21" x14ac:dyDescent="0.4">
      <c r="A1" s="27" t="str">
        <f>HYPERLINK("#Contents!A1","Return to Contents")</f>
        <v>Return to Contents</v>
      </c>
    </row>
    <row r="2" spans="1:42" ht="75" customHeight="1" x14ac:dyDescent="0.4">
      <c r="A2" s="67" t="s">
        <v>978</v>
      </c>
      <c r="B2" s="67"/>
      <c r="C2" s="67"/>
      <c r="D2" s="67"/>
      <c r="E2" s="67"/>
      <c r="F2" s="67"/>
      <c r="G2" s="67"/>
      <c r="H2" s="67"/>
      <c r="I2" s="67"/>
      <c r="J2" s="67"/>
      <c r="K2" s="67"/>
      <c r="L2" s="67"/>
      <c r="M2" s="67"/>
      <c r="N2" s="36"/>
      <c r="O2" s="36"/>
      <c r="AL2" s="25" t="s">
        <v>950</v>
      </c>
      <c r="AM2" s="26" t="s">
        <v>951</v>
      </c>
      <c r="AN2" s="66" t="s">
        <v>952</v>
      </c>
      <c r="AO2" s="66"/>
    </row>
    <row r="3" spans="1:42" ht="8.4"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61.8"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362</v>
      </c>
      <c r="C7" s="31" t="s">
        <v>77</v>
      </c>
      <c r="D7" s="31" t="s">
        <v>78</v>
      </c>
      <c r="E7" s="31" t="s">
        <v>363</v>
      </c>
      <c r="F7" s="31" t="s">
        <v>280</v>
      </c>
      <c r="G7" s="31" t="s">
        <v>447</v>
      </c>
      <c r="H7" s="31" t="s">
        <v>82</v>
      </c>
      <c r="I7" s="31" t="s">
        <v>281</v>
      </c>
      <c r="J7" s="31" t="s">
        <v>43</v>
      </c>
      <c r="K7" s="31" t="s">
        <v>366</v>
      </c>
      <c r="L7" s="31" t="s">
        <v>448</v>
      </c>
      <c r="M7" s="31" t="s">
        <v>46</v>
      </c>
      <c r="N7" s="31" t="s">
        <v>143</v>
      </c>
      <c r="O7" s="31" t="s">
        <v>89</v>
      </c>
      <c r="P7" s="31" t="s">
        <v>451</v>
      </c>
      <c r="Q7" s="31" t="s">
        <v>284</v>
      </c>
      <c r="R7" s="31" t="s">
        <v>340</v>
      </c>
      <c r="S7" s="31" t="s">
        <v>93</v>
      </c>
      <c r="T7" s="31" t="s">
        <v>54</v>
      </c>
      <c r="U7" s="31" t="s">
        <v>94</v>
      </c>
      <c r="V7" s="31" t="s">
        <v>437</v>
      </c>
      <c r="W7" s="31" t="s">
        <v>247</v>
      </c>
      <c r="X7" s="31" t="s">
        <v>368</v>
      </c>
      <c r="Y7" s="31" t="s">
        <v>97</v>
      </c>
      <c r="Z7" s="31" t="s">
        <v>98</v>
      </c>
      <c r="AA7" s="31" t="s">
        <v>99</v>
      </c>
      <c r="AB7" s="31" t="s">
        <v>109</v>
      </c>
      <c r="AC7" s="31" t="s">
        <v>101</v>
      </c>
      <c r="AD7" s="31" t="s">
        <v>102</v>
      </c>
      <c r="AE7" s="31" t="s">
        <v>188</v>
      </c>
      <c r="AF7" s="31" t="s">
        <v>287</v>
      </c>
      <c r="AG7" s="31" t="s">
        <v>105</v>
      </c>
      <c r="AH7" s="31" t="s">
        <v>769</v>
      </c>
      <c r="AI7" s="31" t="s">
        <v>288</v>
      </c>
      <c r="AJ7" s="31" t="s">
        <v>289</v>
      </c>
      <c r="AK7" s="31" t="s">
        <v>109</v>
      </c>
      <c r="AL7" s="31" t="s">
        <v>371</v>
      </c>
      <c r="AM7" s="31" t="s">
        <v>111</v>
      </c>
      <c r="AN7" s="31" t="s">
        <v>112</v>
      </c>
      <c r="AO7" s="31" t="s">
        <v>274</v>
      </c>
      <c r="AP7" s="31" t="s">
        <v>114</v>
      </c>
    </row>
    <row r="8" spans="1:42" ht="20.100000000000001" customHeight="1" x14ac:dyDescent="0.35">
      <c r="A8" s="28" t="s">
        <v>183</v>
      </c>
      <c r="B8" s="29" t="s">
        <v>825</v>
      </c>
      <c r="C8" s="29" t="s">
        <v>826</v>
      </c>
      <c r="D8" s="29" t="s">
        <v>568</v>
      </c>
      <c r="E8" s="29" t="s">
        <v>616</v>
      </c>
      <c r="F8" s="29" t="s">
        <v>596</v>
      </c>
      <c r="G8" s="29" t="s">
        <v>827</v>
      </c>
      <c r="H8" s="29" t="s">
        <v>828</v>
      </c>
      <c r="I8" s="29" t="s">
        <v>291</v>
      </c>
      <c r="J8" s="29" t="s">
        <v>412</v>
      </c>
      <c r="K8" s="29" t="s">
        <v>829</v>
      </c>
      <c r="L8" s="29" t="s">
        <v>830</v>
      </c>
      <c r="M8" s="29" t="s">
        <v>341</v>
      </c>
      <c r="N8" s="29" t="s">
        <v>391</v>
      </c>
      <c r="O8" s="29" t="s">
        <v>831</v>
      </c>
      <c r="P8" s="29" t="s">
        <v>445</v>
      </c>
      <c r="Q8" s="29" t="s">
        <v>47</v>
      </c>
      <c r="R8" s="29" t="s">
        <v>303</v>
      </c>
      <c r="S8" s="29" t="s">
        <v>203</v>
      </c>
      <c r="T8" s="29" t="s">
        <v>256</v>
      </c>
      <c r="U8" s="29" t="s">
        <v>307</v>
      </c>
      <c r="V8" s="29" t="s">
        <v>302</v>
      </c>
      <c r="W8" s="29" t="s">
        <v>302</v>
      </c>
      <c r="X8" s="29" t="s">
        <v>538</v>
      </c>
      <c r="Y8" s="29" t="s">
        <v>679</v>
      </c>
      <c r="Z8" s="29" t="s">
        <v>432</v>
      </c>
      <c r="AA8" s="29" t="s">
        <v>99</v>
      </c>
      <c r="AB8" s="29" t="s">
        <v>302</v>
      </c>
      <c r="AC8" s="29" t="s">
        <v>832</v>
      </c>
      <c r="AD8" s="29" t="s">
        <v>72</v>
      </c>
      <c r="AE8" s="29" t="s">
        <v>833</v>
      </c>
      <c r="AF8" s="29" t="s">
        <v>718</v>
      </c>
      <c r="AG8" s="29" t="s">
        <v>430</v>
      </c>
      <c r="AH8" s="29" t="s">
        <v>834</v>
      </c>
      <c r="AI8" s="29" t="s">
        <v>835</v>
      </c>
      <c r="AJ8" s="29" t="s">
        <v>836</v>
      </c>
      <c r="AK8" s="29" t="s">
        <v>196</v>
      </c>
      <c r="AL8" s="29" t="s">
        <v>837</v>
      </c>
      <c r="AM8" s="29" t="s">
        <v>838</v>
      </c>
      <c r="AN8" s="29" t="s">
        <v>621</v>
      </c>
      <c r="AO8" s="29" t="s">
        <v>60</v>
      </c>
      <c r="AP8" s="29" t="s">
        <v>651</v>
      </c>
    </row>
    <row r="9" spans="1:42" ht="20.100000000000001" customHeight="1" x14ac:dyDescent="0.35">
      <c r="A9" s="30" t="s">
        <v>210</v>
      </c>
      <c r="B9" s="32" t="s">
        <v>224</v>
      </c>
      <c r="C9" s="32" t="s">
        <v>224</v>
      </c>
      <c r="D9" s="32" t="s">
        <v>224</v>
      </c>
      <c r="E9" s="32" t="s">
        <v>159</v>
      </c>
      <c r="F9" s="32" t="s">
        <v>175</v>
      </c>
      <c r="G9" s="32" t="s">
        <v>224</v>
      </c>
      <c r="H9" s="32" t="s">
        <v>404</v>
      </c>
      <c r="I9" s="32" t="s">
        <v>478</v>
      </c>
      <c r="J9" s="32" t="s">
        <v>315</v>
      </c>
      <c r="K9" s="32" t="s">
        <v>405</v>
      </c>
      <c r="L9" s="32" t="s">
        <v>169</v>
      </c>
      <c r="M9" s="32" t="s">
        <v>481</v>
      </c>
      <c r="N9" s="32" t="s">
        <v>401</v>
      </c>
      <c r="O9" s="32" t="s">
        <v>316</v>
      </c>
      <c r="P9" s="32" t="s">
        <v>323</v>
      </c>
      <c r="Q9" s="32" t="s">
        <v>318</v>
      </c>
      <c r="R9" s="32" t="s">
        <v>403</v>
      </c>
      <c r="S9" s="32" t="s">
        <v>155</v>
      </c>
      <c r="T9" s="32" t="s">
        <v>156</v>
      </c>
      <c r="U9" s="32" t="s">
        <v>180</v>
      </c>
      <c r="V9" s="32" t="s">
        <v>166</v>
      </c>
      <c r="W9" s="32" t="s">
        <v>637</v>
      </c>
      <c r="X9" s="32" t="s">
        <v>317</v>
      </c>
      <c r="Y9" s="32" t="s">
        <v>270</v>
      </c>
      <c r="Z9" s="32" t="s">
        <v>163</v>
      </c>
      <c r="AA9" s="32" t="s">
        <v>220</v>
      </c>
      <c r="AB9" s="32" t="s">
        <v>317</v>
      </c>
      <c r="AC9" s="32" t="s">
        <v>172</v>
      </c>
      <c r="AD9" s="32" t="s">
        <v>405</v>
      </c>
      <c r="AE9" s="32" t="s">
        <v>155</v>
      </c>
      <c r="AF9" s="32" t="s">
        <v>164</v>
      </c>
      <c r="AG9" s="32" t="s">
        <v>427</v>
      </c>
      <c r="AH9" s="32" t="s">
        <v>222</v>
      </c>
      <c r="AI9" s="32" t="s">
        <v>213</v>
      </c>
      <c r="AJ9" s="32" t="s">
        <v>315</v>
      </c>
      <c r="AK9" s="32" t="s">
        <v>612</v>
      </c>
      <c r="AL9" s="32" t="s">
        <v>228</v>
      </c>
      <c r="AM9" s="32" t="s">
        <v>182</v>
      </c>
      <c r="AN9" s="32" t="s">
        <v>181</v>
      </c>
      <c r="AO9" s="32" t="s">
        <v>318</v>
      </c>
      <c r="AP9" s="32" t="s">
        <v>316</v>
      </c>
    </row>
    <row r="10" spans="1:42" ht="20.100000000000001" customHeight="1" x14ac:dyDescent="0.35">
      <c r="A10" s="28" t="s">
        <v>231</v>
      </c>
      <c r="B10" s="29" t="s">
        <v>839</v>
      </c>
      <c r="C10" s="29" t="s">
        <v>501</v>
      </c>
      <c r="D10" s="29" t="s">
        <v>659</v>
      </c>
      <c r="E10" s="29" t="s">
        <v>502</v>
      </c>
      <c r="F10" s="29" t="s">
        <v>126</v>
      </c>
      <c r="G10" s="29" t="s">
        <v>584</v>
      </c>
      <c r="H10" s="29" t="s">
        <v>148</v>
      </c>
      <c r="I10" s="29" t="s">
        <v>633</v>
      </c>
      <c r="J10" s="29" t="s">
        <v>572</v>
      </c>
      <c r="K10" s="29" t="s">
        <v>240</v>
      </c>
      <c r="L10" s="29" t="s">
        <v>522</v>
      </c>
      <c r="M10" s="29" t="s">
        <v>55</v>
      </c>
      <c r="N10" s="29" t="s">
        <v>239</v>
      </c>
      <c r="O10" s="29" t="s">
        <v>620</v>
      </c>
      <c r="P10" s="29" t="s">
        <v>205</v>
      </c>
      <c r="Q10" s="29" t="s">
        <v>239</v>
      </c>
      <c r="R10" s="29" t="s">
        <v>138</v>
      </c>
      <c r="S10" s="29" t="s">
        <v>203</v>
      </c>
      <c r="T10" s="29" t="s">
        <v>247</v>
      </c>
      <c r="U10" s="29" t="s">
        <v>198</v>
      </c>
      <c r="V10" s="29" t="s">
        <v>149</v>
      </c>
      <c r="W10" s="29" t="s">
        <v>135</v>
      </c>
      <c r="X10" s="29" t="s">
        <v>505</v>
      </c>
      <c r="Y10" s="29" t="s">
        <v>561</v>
      </c>
      <c r="Z10" s="29" t="s">
        <v>60</v>
      </c>
      <c r="AA10" s="29" t="s">
        <v>132</v>
      </c>
      <c r="AB10" s="29" t="s">
        <v>60</v>
      </c>
      <c r="AC10" s="29" t="s">
        <v>199</v>
      </c>
      <c r="AD10" s="29" t="s">
        <v>239</v>
      </c>
      <c r="AE10" s="29" t="s">
        <v>420</v>
      </c>
      <c r="AF10" s="29" t="s">
        <v>54</v>
      </c>
      <c r="AG10" s="29" t="s">
        <v>209</v>
      </c>
      <c r="AH10" s="29" t="s">
        <v>146</v>
      </c>
      <c r="AI10" s="29" t="s">
        <v>200</v>
      </c>
      <c r="AJ10" s="29" t="s">
        <v>240</v>
      </c>
      <c r="AK10" s="29" t="s">
        <v>135</v>
      </c>
      <c r="AL10" s="29" t="s">
        <v>631</v>
      </c>
      <c r="AM10" s="29" t="s">
        <v>430</v>
      </c>
      <c r="AN10" s="29" t="s">
        <v>249</v>
      </c>
      <c r="AO10" s="29" t="s">
        <v>135</v>
      </c>
      <c r="AP10" s="29" t="s">
        <v>840</v>
      </c>
    </row>
    <row r="11" spans="1:42" ht="20.100000000000001" customHeight="1" x14ac:dyDescent="0.35">
      <c r="A11" s="30" t="s">
        <v>258</v>
      </c>
      <c r="B11" s="32" t="s">
        <v>260</v>
      </c>
      <c r="C11" s="32" t="s">
        <v>265</v>
      </c>
      <c r="D11" s="32" t="s">
        <v>428</v>
      </c>
      <c r="E11" s="32" t="s">
        <v>266</v>
      </c>
      <c r="F11" s="32" t="s">
        <v>260</v>
      </c>
      <c r="G11" s="32" t="s">
        <v>229</v>
      </c>
      <c r="H11" s="32" t="s">
        <v>268</v>
      </c>
      <c r="I11" s="32" t="s">
        <v>229</v>
      </c>
      <c r="J11" s="32" t="s">
        <v>429</v>
      </c>
      <c r="K11" s="32" t="s">
        <v>265</v>
      </c>
      <c r="L11" s="32" t="s">
        <v>268</v>
      </c>
      <c r="M11" s="32" t="s">
        <v>259</v>
      </c>
      <c r="N11" s="32" t="s">
        <v>271</v>
      </c>
      <c r="O11" s="32" t="s">
        <v>429</v>
      </c>
      <c r="P11" s="32" t="s">
        <v>429</v>
      </c>
      <c r="Q11" s="32" t="s">
        <v>264</v>
      </c>
      <c r="R11" s="32" t="s">
        <v>271</v>
      </c>
      <c r="S11" s="32" t="s">
        <v>156</v>
      </c>
      <c r="T11" s="32" t="s">
        <v>345</v>
      </c>
      <c r="U11" s="32" t="s">
        <v>171</v>
      </c>
      <c r="V11" s="32" t="s">
        <v>215</v>
      </c>
      <c r="W11" s="32" t="s">
        <v>223</v>
      </c>
      <c r="X11" s="32" t="s">
        <v>429</v>
      </c>
      <c r="Y11" s="32" t="s">
        <v>408</v>
      </c>
      <c r="Z11" s="32" t="s">
        <v>264</v>
      </c>
      <c r="AA11" s="32" t="s">
        <v>174</v>
      </c>
      <c r="AB11" s="32" t="s">
        <v>345</v>
      </c>
      <c r="AC11" s="32" t="s">
        <v>165</v>
      </c>
      <c r="AD11" s="32" t="s">
        <v>214</v>
      </c>
      <c r="AE11" s="32" t="s">
        <v>267</v>
      </c>
      <c r="AF11" s="32" t="s">
        <v>230</v>
      </c>
      <c r="AG11" s="32" t="s">
        <v>408</v>
      </c>
      <c r="AH11" s="32" t="s">
        <v>177</v>
      </c>
      <c r="AI11" s="32" t="s">
        <v>427</v>
      </c>
      <c r="AJ11" s="32" t="s">
        <v>361</v>
      </c>
      <c r="AK11" s="32" t="s">
        <v>171</v>
      </c>
      <c r="AL11" s="32" t="s">
        <v>177</v>
      </c>
      <c r="AM11" s="32" t="s">
        <v>230</v>
      </c>
      <c r="AN11" s="32" t="s">
        <v>263</v>
      </c>
      <c r="AO11" s="32" t="s">
        <v>171</v>
      </c>
      <c r="AP11" s="32" t="s">
        <v>266</v>
      </c>
    </row>
    <row r="12" spans="1:42" ht="20.100000000000001" customHeight="1" x14ac:dyDescent="0.35">
      <c r="A12" s="28" t="s">
        <v>115</v>
      </c>
      <c r="B12" s="29" t="s">
        <v>841</v>
      </c>
      <c r="C12" s="29" t="s">
        <v>122</v>
      </c>
      <c r="D12" s="29" t="s">
        <v>763</v>
      </c>
      <c r="E12" s="29" t="s">
        <v>442</v>
      </c>
      <c r="F12" s="29" t="s">
        <v>431</v>
      </c>
      <c r="G12" s="29" t="s">
        <v>784</v>
      </c>
      <c r="H12" s="29" t="s">
        <v>55</v>
      </c>
      <c r="I12" s="29" t="s">
        <v>376</v>
      </c>
      <c r="J12" s="29" t="s">
        <v>649</v>
      </c>
      <c r="K12" s="29" t="s">
        <v>255</v>
      </c>
      <c r="L12" s="29" t="s">
        <v>417</v>
      </c>
      <c r="M12" s="29" t="s">
        <v>416</v>
      </c>
      <c r="N12" s="29" t="s">
        <v>439</v>
      </c>
      <c r="O12" s="29" t="s">
        <v>239</v>
      </c>
      <c r="P12" s="29" t="s">
        <v>199</v>
      </c>
      <c r="Q12" s="29" t="s">
        <v>285</v>
      </c>
      <c r="R12" s="29" t="s">
        <v>149</v>
      </c>
      <c r="S12" s="29" t="s">
        <v>132</v>
      </c>
      <c r="T12" s="29" t="s">
        <v>60</v>
      </c>
      <c r="U12" s="29" t="s">
        <v>197</v>
      </c>
      <c r="V12" s="29" t="s">
        <v>273</v>
      </c>
      <c r="W12" s="29" t="s">
        <v>135</v>
      </c>
      <c r="X12" s="29" t="s">
        <v>438</v>
      </c>
      <c r="Y12" s="29" t="s">
        <v>241</v>
      </c>
      <c r="Z12" s="29" t="s">
        <v>93</v>
      </c>
      <c r="AA12" s="29" t="s">
        <v>132</v>
      </c>
      <c r="AB12" s="29" t="s">
        <v>135</v>
      </c>
      <c r="AC12" s="29" t="s">
        <v>113</v>
      </c>
      <c r="AD12" s="29" t="s">
        <v>109</v>
      </c>
      <c r="AE12" s="29" t="s">
        <v>680</v>
      </c>
      <c r="AF12" s="29" t="s">
        <v>256</v>
      </c>
      <c r="AG12" s="29" t="s">
        <v>522</v>
      </c>
      <c r="AH12" s="29" t="s">
        <v>55</v>
      </c>
      <c r="AI12" s="29" t="s">
        <v>842</v>
      </c>
      <c r="AJ12" s="29" t="s">
        <v>353</v>
      </c>
      <c r="AK12" s="29" t="s">
        <v>135</v>
      </c>
      <c r="AL12" s="29" t="s">
        <v>442</v>
      </c>
      <c r="AM12" s="29" t="s">
        <v>441</v>
      </c>
      <c r="AN12" s="29" t="s">
        <v>353</v>
      </c>
      <c r="AO12" s="29" t="s">
        <v>132</v>
      </c>
      <c r="AP12" s="29" t="s">
        <v>642</v>
      </c>
    </row>
    <row r="13" spans="1:42" ht="20.100000000000001" customHeight="1" x14ac:dyDescent="0.35">
      <c r="A13" s="30" t="s">
        <v>151</v>
      </c>
      <c r="B13" s="32" t="s">
        <v>229</v>
      </c>
      <c r="C13" s="32" t="s">
        <v>259</v>
      </c>
      <c r="D13" s="32" t="s">
        <v>260</v>
      </c>
      <c r="E13" s="32" t="s">
        <v>214</v>
      </c>
      <c r="F13" s="32" t="s">
        <v>265</v>
      </c>
      <c r="G13" s="32" t="s">
        <v>229</v>
      </c>
      <c r="H13" s="32" t="s">
        <v>177</v>
      </c>
      <c r="I13" s="32" t="s">
        <v>428</v>
      </c>
      <c r="J13" s="32" t="s">
        <v>265</v>
      </c>
      <c r="K13" s="32" t="s">
        <v>264</v>
      </c>
      <c r="L13" s="32" t="s">
        <v>264</v>
      </c>
      <c r="M13" s="32" t="s">
        <v>214</v>
      </c>
      <c r="N13" s="32" t="s">
        <v>229</v>
      </c>
      <c r="O13" s="32" t="s">
        <v>268</v>
      </c>
      <c r="P13" s="32" t="s">
        <v>223</v>
      </c>
      <c r="Q13" s="32" t="s">
        <v>223</v>
      </c>
      <c r="R13" s="32" t="s">
        <v>177</v>
      </c>
      <c r="S13" s="32" t="s">
        <v>174</v>
      </c>
      <c r="T13" s="32" t="s">
        <v>428</v>
      </c>
      <c r="U13" s="32" t="s">
        <v>264</v>
      </c>
      <c r="V13" s="32" t="s">
        <v>226</v>
      </c>
      <c r="W13" s="32" t="s">
        <v>179</v>
      </c>
      <c r="X13" s="32" t="s">
        <v>230</v>
      </c>
      <c r="Y13" s="32" t="s">
        <v>213</v>
      </c>
      <c r="Z13" s="32" t="s">
        <v>261</v>
      </c>
      <c r="AA13" s="32" t="s">
        <v>174</v>
      </c>
      <c r="AB13" s="32" t="s">
        <v>165</v>
      </c>
      <c r="AC13" s="32" t="s">
        <v>269</v>
      </c>
      <c r="AD13" s="32" t="s">
        <v>179</v>
      </c>
      <c r="AE13" s="32" t="s">
        <v>229</v>
      </c>
      <c r="AF13" s="32" t="s">
        <v>223</v>
      </c>
      <c r="AG13" s="32" t="s">
        <v>163</v>
      </c>
      <c r="AH13" s="32" t="s">
        <v>223</v>
      </c>
      <c r="AI13" s="32" t="s">
        <v>345</v>
      </c>
      <c r="AJ13" s="32" t="s">
        <v>177</v>
      </c>
      <c r="AK13" s="32" t="s">
        <v>219</v>
      </c>
      <c r="AL13" s="32" t="s">
        <v>223</v>
      </c>
      <c r="AM13" s="32" t="s">
        <v>179</v>
      </c>
      <c r="AN13" s="32" t="s">
        <v>226</v>
      </c>
      <c r="AO13" s="32" t="s">
        <v>269</v>
      </c>
      <c r="AP13" s="32" t="s">
        <v>429</v>
      </c>
    </row>
    <row r="14" spans="1:42" ht="20.100000000000001" customHeight="1" x14ac:dyDescent="0.35">
      <c r="A14" s="28" t="s">
        <v>272</v>
      </c>
      <c r="B14" s="29" t="s">
        <v>763</v>
      </c>
      <c r="C14" s="29" t="s">
        <v>843</v>
      </c>
      <c r="D14" s="29" t="s">
        <v>498</v>
      </c>
      <c r="E14" s="29" t="s">
        <v>149</v>
      </c>
      <c r="F14" s="29" t="s">
        <v>476</v>
      </c>
      <c r="G14" s="29" t="s">
        <v>620</v>
      </c>
      <c r="H14" s="29" t="s">
        <v>249</v>
      </c>
      <c r="I14" s="29" t="s">
        <v>421</v>
      </c>
      <c r="J14" s="29" t="s">
        <v>502</v>
      </c>
      <c r="K14" s="29" t="s">
        <v>350</v>
      </c>
      <c r="L14" s="29" t="s">
        <v>443</v>
      </c>
      <c r="M14" s="29" t="s">
        <v>234</v>
      </c>
      <c r="N14" s="29" t="s">
        <v>55</v>
      </c>
      <c r="O14" s="29" t="s">
        <v>303</v>
      </c>
      <c r="P14" s="29" t="s">
        <v>247</v>
      </c>
      <c r="Q14" s="29" t="s">
        <v>134</v>
      </c>
      <c r="R14" s="29" t="s">
        <v>138</v>
      </c>
      <c r="S14" s="29" t="s">
        <v>132</v>
      </c>
      <c r="T14" s="29" t="s">
        <v>198</v>
      </c>
      <c r="U14" s="29" t="s">
        <v>60</v>
      </c>
      <c r="V14" s="29" t="s">
        <v>302</v>
      </c>
      <c r="W14" s="29" t="s">
        <v>132</v>
      </c>
      <c r="X14" s="29" t="s">
        <v>432</v>
      </c>
      <c r="Y14" s="29" t="s">
        <v>196</v>
      </c>
      <c r="Z14" s="29" t="s">
        <v>196</v>
      </c>
      <c r="AA14" s="29" t="s">
        <v>132</v>
      </c>
      <c r="AB14" s="29" t="s">
        <v>198</v>
      </c>
      <c r="AC14" s="29" t="s">
        <v>680</v>
      </c>
      <c r="AD14" s="29" t="s">
        <v>303</v>
      </c>
      <c r="AE14" s="29" t="s">
        <v>335</v>
      </c>
      <c r="AF14" s="29" t="s">
        <v>521</v>
      </c>
      <c r="AG14" s="29" t="s">
        <v>73</v>
      </c>
      <c r="AH14" s="29" t="s">
        <v>420</v>
      </c>
      <c r="AI14" s="29" t="s">
        <v>334</v>
      </c>
      <c r="AJ14" s="29" t="s">
        <v>248</v>
      </c>
      <c r="AK14" s="29" t="s">
        <v>198</v>
      </c>
      <c r="AL14" s="29" t="s">
        <v>575</v>
      </c>
      <c r="AM14" s="29" t="s">
        <v>129</v>
      </c>
      <c r="AN14" s="29" t="s">
        <v>60</v>
      </c>
      <c r="AO14" s="29" t="s">
        <v>354</v>
      </c>
      <c r="AP14" s="29" t="s">
        <v>436</v>
      </c>
    </row>
    <row r="15" spans="1:42" ht="20.100000000000001" customHeight="1" x14ac:dyDescent="0.35">
      <c r="A15" s="30" t="s">
        <v>275</v>
      </c>
      <c r="B15" s="32" t="s">
        <v>262</v>
      </c>
      <c r="C15" s="32">
        <v>0.1</v>
      </c>
      <c r="D15" s="32" t="s">
        <v>177</v>
      </c>
      <c r="E15" s="32" t="s">
        <v>219</v>
      </c>
      <c r="F15" s="32">
        <v>0.1</v>
      </c>
      <c r="G15" s="32" t="s">
        <v>261</v>
      </c>
      <c r="H15" s="32" t="s">
        <v>177</v>
      </c>
      <c r="I15" s="32" t="s">
        <v>262</v>
      </c>
      <c r="J15" s="32">
        <v>7.0000000000000007E-2</v>
      </c>
      <c r="K15" s="32" t="s">
        <v>262</v>
      </c>
      <c r="L15" s="32" t="s">
        <v>262</v>
      </c>
      <c r="M15" s="32" t="s">
        <v>177</v>
      </c>
      <c r="N15" s="32" t="s">
        <v>177</v>
      </c>
      <c r="O15" s="32" t="s">
        <v>262</v>
      </c>
      <c r="P15" s="32" t="s">
        <v>179</v>
      </c>
      <c r="Q15" s="32" t="s">
        <v>171</v>
      </c>
      <c r="R15" s="32" t="s">
        <v>271</v>
      </c>
      <c r="S15" s="32">
        <v>0.02</v>
      </c>
      <c r="T15" s="32">
        <v>0.04</v>
      </c>
      <c r="U15" s="32">
        <v>0.14000000000000001</v>
      </c>
      <c r="V15" s="32" t="s">
        <v>345</v>
      </c>
      <c r="W15" s="32" t="s">
        <v>219</v>
      </c>
      <c r="X15" s="32" t="s">
        <v>262</v>
      </c>
      <c r="Y15" s="32" t="s">
        <v>269</v>
      </c>
      <c r="Z15" s="32" t="s">
        <v>346</v>
      </c>
      <c r="AA15" s="32" t="s">
        <v>174</v>
      </c>
      <c r="AB15" s="32" t="s">
        <v>262</v>
      </c>
      <c r="AC15" s="32" t="s">
        <v>268</v>
      </c>
      <c r="AD15" s="32" t="s">
        <v>215</v>
      </c>
      <c r="AE15" s="32" t="s">
        <v>262</v>
      </c>
      <c r="AF15" s="32" t="s">
        <v>215</v>
      </c>
      <c r="AG15" s="32" t="s">
        <v>269</v>
      </c>
      <c r="AH15" s="32" t="s">
        <v>261</v>
      </c>
      <c r="AI15" s="32">
        <v>7.0000000000000007E-2</v>
      </c>
      <c r="AJ15" s="32" t="s">
        <v>264</v>
      </c>
      <c r="AK15" s="32">
        <v>0.1</v>
      </c>
      <c r="AL15" s="32">
        <v>7.0000000000000007E-2</v>
      </c>
      <c r="AM15" s="32" t="s">
        <v>215</v>
      </c>
      <c r="AN15" s="32" t="s">
        <v>171</v>
      </c>
      <c r="AO15" s="32" t="s">
        <v>271</v>
      </c>
      <c r="AP15" s="32" t="s">
        <v>177</v>
      </c>
    </row>
    <row r="16" spans="1:42" x14ac:dyDescent="0.3">
      <c r="B16" s="4">
        <f>((B9)+(B11)+(B13)+(B15))</f>
        <v>1</v>
      </c>
      <c r="C16" s="4">
        <f t="shared" ref="C16:AP16" si="0">((C9)+(C11)+(C13)+(C15))</f>
        <v>1</v>
      </c>
      <c r="D16" s="4">
        <f t="shared" si="0"/>
        <v>0.99999999999999989</v>
      </c>
      <c r="E16" s="4">
        <f t="shared" si="0"/>
        <v>1</v>
      </c>
      <c r="F16" s="4">
        <f t="shared" si="0"/>
        <v>0.99999999999999989</v>
      </c>
      <c r="G16" s="4">
        <f t="shared" si="0"/>
        <v>1</v>
      </c>
      <c r="H16" s="4">
        <f t="shared" si="0"/>
        <v>1</v>
      </c>
      <c r="I16" s="4">
        <f t="shared" si="0"/>
        <v>1</v>
      </c>
      <c r="J16" s="4">
        <f t="shared" si="0"/>
        <v>1</v>
      </c>
      <c r="K16" s="4">
        <f t="shared" si="0"/>
        <v>1</v>
      </c>
      <c r="L16" s="4">
        <f t="shared" si="0"/>
        <v>1</v>
      </c>
      <c r="M16" s="4">
        <f t="shared" si="0"/>
        <v>1</v>
      </c>
      <c r="N16" s="4">
        <f t="shared" si="0"/>
        <v>1</v>
      </c>
      <c r="O16" s="4">
        <f t="shared" si="0"/>
        <v>0.99999999999999989</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1.0000000000000002</v>
      </c>
      <c r="AC16" s="4">
        <f t="shared" si="0"/>
        <v>1</v>
      </c>
      <c r="AD16" s="4">
        <f t="shared" si="0"/>
        <v>0.99999999999999989</v>
      </c>
      <c r="AE16" s="4">
        <f t="shared" si="0"/>
        <v>1</v>
      </c>
      <c r="AF16" s="4">
        <f t="shared" si="0"/>
        <v>0.99999999999999989</v>
      </c>
      <c r="AG16" s="4">
        <f t="shared" si="0"/>
        <v>1</v>
      </c>
      <c r="AH16" s="4">
        <f t="shared" si="0"/>
        <v>0.99999999999999989</v>
      </c>
      <c r="AI16" s="4">
        <f t="shared" si="0"/>
        <v>1</v>
      </c>
      <c r="AJ16" s="4">
        <f t="shared" si="0"/>
        <v>1</v>
      </c>
      <c r="AK16" s="4">
        <f t="shared" si="0"/>
        <v>1</v>
      </c>
      <c r="AL16" s="4">
        <f t="shared" si="0"/>
        <v>1</v>
      </c>
      <c r="AM16" s="4">
        <f t="shared" si="0"/>
        <v>0.99999999999999989</v>
      </c>
      <c r="AN16" s="4">
        <f t="shared" si="0"/>
        <v>1</v>
      </c>
      <c r="AO16" s="4">
        <f t="shared" si="0"/>
        <v>1</v>
      </c>
      <c r="AP16" s="4">
        <f t="shared" si="0"/>
        <v>0.99999999999999989</v>
      </c>
    </row>
  </sheetData>
  <sheetProtection algorithmName="SHA-512" hashValue="iTjKo8aYtr5WvDKcDhuJRm5VIU5fD/kmQUIkUbhBxSa8qebKUYCtIEeZlc9E07QP9dxqLi47MBesHMek/TCbBg==" saltValue="7e5if36Jre/VONg8kAlDuQ==" spinCount="100000" sheet="1" objects="1" scenarios="1"/>
  <mergeCells count="10">
    <mergeCell ref="AN2:AO2"/>
    <mergeCell ref="A2:M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4 B15 D15:E15 G15:I15 K15:R15 V15:AH15 AJ15 AM15:AP1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P14"/>
  <sheetViews>
    <sheetView showGridLines="0" workbookViewId="0">
      <pane xSplit="2" topLeftCell="C1" activePane="topRight" state="frozen"/>
      <selection pane="topRight" activeCell="A2" sqref="A2:J2"/>
    </sheetView>
  </sheetViews>
  <sheetFormatPr defaultRowHeight="14.4" x14ac:dyDescent="0.3"/>
  <cols>
    <col min="1" max="1" width="40.5546875" customWidth="1"/>
    <col min="2" max="42" width="13.77734375" customWidth="1"/>
  </cols>
  <sheetData>
    <row r="1" spans="1:42" ht="21" x14ac:dyDescent="0.4">
      <c r="A1" s="27" t="str">
        <f>HYPERLINK("#Contents!A1","Return to Contents")</f>
        <v>Return to Contents</v>
      </c>
    </row>
    <row r="2" spans="1:42" ht="29.4" customHeight="1" x14ac:dyDescent="0.4">
      <c r="A2" s="67" t="s">
        <v>967</v>
      </c>
      <c r="B2" s="67"/>
      <c r="C2" s="67"/>
      <c r="D2" s="67"/>
      <c r="E2" s="67"/>
      <c r="F2" s="67"/>
      <c r="G2" s="67"/>
      <c r="H2" s="67"/>
      <c r="I2" s="67"/>
      <c r="J2" s="67"/>
      <c r="K2" s="35"/>
      <c r="L2" s="35"/>
      <c r="M2" s="35"/>
      <c r="N2" s="35"/>
      <c r="O2" s="35"/>
      <c r="AL2" s="25" t="s">
        <v>950</v>
      </c>
      <c r="AM2" s="26" t="s">
        <v>951</v>
      </c>
      <c r="AN2" s="66" t="s">
        <v>952</v>
      </c>
      <c r="AO2" s="66"/>
    </row>
    <row r="3" spans="1:42" ht="7.8"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6.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278</v>
      </c>
      <c r="D7" s="31" t="s">
        <v>504</v>
      </c>
      <c r="E7" s="31" t="s">
        <v>363</v>
      </c>
      <c r="F7" s="31" t="s">
        <v>280</v>
      </c>
      <c r="G7" s="31" t="s">
        <v>81</v>
      </c>
      <c r="H7" s="31" t="s">
        <v>82</v>
      </c>
      <c r="I7" s="31" t="s">
        <v>365</v>
      </c>
      <c r="J7" s="31" t="s">
        <v>43</v>
      </c>
      <c r="K7" s="31" t="s">
        <v>366</v>
      </c>
      <c r="L7" s="31" t="s">
        <v>86</v>
      </c>
      <c r="M7" s="31" t="s">
        <v>87</v>
      </c>
      <c r="N7" s="31" t="s">
        <v>88</v>
      </c>
      <c r="O7" s="31" t="s">
        <v>549</v>
      </c>
      <c r="P7" s="31" t="s">
        <v>90</v>
      </c>
      <c r="Q7" s="31" t="s">
        <v>284</v>
      </c>
      <c r="R7" s="31" t="s">
        <v>92</v>
      </c>
      <c r="S7" s="31" t="s">
        <v>93</v>
      </c>
      <c r="T7" s="31" t="s">
        <v>367</v>
      </c>
      <c r="U7" s="31" t="s">
        <v>94</v>
      </c>
      <c r="V7" s="31" t="s">
        <v>95</v>
      </c>
      <c r="W7" s="31" t="s">
        <v>131</v>
      </c>
      <c r="X7" s="31" t="s">
        <v>368</v>
      </c>
      <c r="Y7" s="31" t="s">
        <v>97</v>
      </c>
      <c r="Z7" s="31" t="s">
        <v>98</v>
      </c>
      <c r="AA7" s="31" t="s">
        <v>99</v>
      </c>
      <c r="AB7" s="31" t="s">
        <v>109</v>
      </c>
      <c r="AC7" s="31" t="s">
        <v>101</v>
      </c>
      <c r="AD7" s="31" t="s">
        <v>102</v>
      </c>
      <c r="AE7" s="31" t="s">
        <v>103</v>
      </c>
      <c r="AF7" s="31" t="s">
        <v>104</v>
      </c>
      <c r="AG7" s="31" t="s">
        <v>105</v>
      </c>
      <c r="AH7" s="31" t="s">
        <v>769</v>
      </c>
      <c r="AI7" s="31" t="s">
        <v>107</v>
      </c>
      <c r="AJ7" s="31" t="s">
        <v>289</v>
      </c>
      <c r="AK7" s="31" t="s">
        <v>100</v>
      </c>
      <c r="AL7" s="31" t="s">
        <v>110</v>
      </c>
      <c r="AM7" s="31" t="s">
        <v>111</v>
      </c>
      <c r="AN7" s="31" t="s">
        <v>372</v>
      </c>
      <c r="AO7" s="31" t="s">
        <v>274</v>
      </c>
      <c r="AP7" s="31" t="s">
        <v>453</v>
      </c>
    </row>
    <row r="8" spans="1:42" ht="20.100000000000001" customHeight="1" x14ac:dyDescent="0.35">
      <c r="A8" s="28" t="s">
        <v>683</v>
      </c>
      <c r="B8" s="29" t="s">
        <v>844</v>
      </c>
      <c r="C8" s="29" t="s">
        <v>768</v>
      </c>
      <c r="D8" s="29" t="s">
        <v>609</v>
      </c>
      <c r="E8" s="29" t="s">
        <v>649</v>
      </c>
      <c r="F8" s="29" t="s">
        <v>63</v>
      </c>
      <c r="G8" s="29" t="s">
        <v>648</v>
      </c>
      <c r="H8" s="29" t="s">
        <v>189</v>
      </c>
      <c r="I8" s="29" t="s">
        <v>845</v>
      </c>
      <c r="J8" s="29" t="s">
        <v>846</v>
      </c>
      <c r="K8" s="29" t="s">
        <v>847</v>
      </c>
      <c r="L8" s="29" t="s">
        <v>339</v>
      </c>
      <c r="M8" s="29" t="s">
        <v>563</v>
      </c>
      <c r="N8" s="29" t="s">
        <v>809</v>
      </c>
      <c r="O8" s="29" t="s">
        <v>593</v>
      </c>
      <c r="P8" s="29" t="s">
        <v>148</v>
      </c>
      <c r="Q8" s="29" t="s">
        <v>848</v>
      </c>
      <c r="R8" s="29" t="s">
        <v>352</v>
      </c>
      <c r="S8" s="29" t="s">
        <v>93</v>
      </c>
      <c r="T8" s="29" t="s">
        <v>130</v>
      </c>
      <c r="U8" s="29" t="s">
        <v>352</v>
      </c>
      <c r="V8" s="29" t="s">
        <v>199</v>
      </c>
      <c r="W8" s="29" t="s">
        <v>73</v>
      </c>
      <c r="X8" s="29" t="s">
        <v>356</v>
      </c>
      <c r="Y8" s="29" t="s">
        <v>622</v>
      </c>
      <c r="Z8" s="29" t="s">
        <v>98</v>
      </c>
      <c r="AA8" s="29" t="s">
        <v>203</v>
      </c>
      <c r="AB8" s="29" t="s">
        <v>273</v>
      </c>
      <c r="AC8" s="29" t="s">
        <v>388</v>
      </c>
      <c r="AD8" s="29" t="s">
        <v>649</v>
      </c>
      <c r="AE8" s="29" t="s">
        <v>499</v>
      </c>
      <c r="AF8" s="29" t="s">
        <v>297</v>
      </c>
      <c r="AG8" s="29" t="s">
        <v>98</v>
      </c>
      <c r="AH8" s="29" t="s">
        <v>849</v>
      </c>
      <c r="AI8" s="29" t="s">
        <v>850</v>
      </c>
      <c r="AJ8" s="29" t="s">
        <v>851</v>
      </c>
      <c r="AK8" s="29" t="s">
        <v>273</v>
      </c>
      <c r="AL8" s="29" t="s">
        <v>374</v>
      </c>
      <c r="AM8" s="29" t="s">
        <v>852</v>
      </c>
      <c r="AN8" s="29" t="s">
        <v>340</v>
      </c>
      <c r="AO8" s="29" t="s">
        <v>149</v>
      </c>
      <c r="AP8" s="29" t="s">
        <v>853</v>
      </c>
    </row>
    <row r="9" spans="1:42" ht="20.100000000000001" customHeight="1" x14ac:dyDescent="0.35">
      <c r="A9" s="30" t="s">
        <v>694</v>
      </c>
      <c r="B9" s="32" t="s">
        <v>481</v>
      </c>
      <c r="C9" s="32" t="s">
        <v>315</v>
      </c>
      <c r="D9" s="32" t="s">
        <v>478</v>
      </c>
      <c r="E9" s="32" t="s">
        <v>567</v>
      </c>
      <c r="F9" s="32" t="s">
        <v>316</v>
      </c>
      <c r="G9" s="32" t="s">
        <v>478</v>
      </c>
      <c r="H9" s="32" t="s">
        <v>319</v>
      </c>
      <c r="I9" s="32" t="s">
        <v>154</v>
      </c>
      <c r="J9" s="32" t="s">
        <v>224</v>
      </c>
      <c r="K9" s="32" t="s">
        <v>402</v>
      </c>
      <c r="L9" s="32" t="s">
        <v>405</v>
      </c>
      <c r="M9" s="32" t="s">
        <v>315</v>
      </c>
      <c r="N9" s="32" t="s">
        <v>478</v>
      </c>
      <c r="O9" s="32" t="s">
        <v>211</v>
      </c>
      <c r="P9" s="32" t="s">
        <v>156</v>
      </c>
      <c r="Q9" s="32" t="s">
        <v>225</v>
      </c>
      <c r="R9" s="32" t="s">
        <v>346</v>
      </c>
      <c r="S9" s="32" t="s">
        <v>220</v>
      </c>
      <c r="T9" s="32" t="s">
        <v>224</v>
      </c>
      <c r="U9" s="32" t="s">
        <v>161</v>
      </c>
      <c r="V9" s="32" t="s">
        <v>270</v>
      </c>
      <c r="W9" s="32" t="s">
        <v>173</v>
      </c>
      <c r="X9" s="32" t="s">
        <v>168</v>
      </c>
      <c r="Y9" s="32" t="s">
        <v>264</v>
      </c>
      <c r="Z9" s="32" t="s">
        <v>220</v>
      </c>
      <c r="AA9" s="32" t="s">
        <v>402</v>
      </c>
      <c r="AB9" s="32" t="s">
        <v>316</v>
      </c>
      <c r="AC9" s="32" t="s">
        <v>176</v>
      </c>
      <c r="AD9" s="32" t="s">
        <v>162</v>
      </c>
      <c r="AE9" s="32" t="s">
        <v>345</v>
      </c>
      <c r="AF9" s="32" t="s">
        <v>347</v>
      </c>
      <c r="AG9" s="32" t="s">
        <v>261</v>
      </c>
      <c r="AH9" s="32" t="s">
        <v>479</v>
      </c>
      <c r="AI9" s="32" t="s">
        <v>214</v>
      </c>
      <c r="AJ9" s="32" t="s">
        <v>175</v>
      </c>
      <c r="AK9" s="32" t="s">
        <v>567</v>
      </c>
      <c r="AL9" s="32" t="s">
        <v>216</v>
      </c>
      <c r="AM9" s="32" t="s">
        <v>216</v>
      </c>
      <c r="AN9" s="32" t="s">
        <v>162</v>
      </c>
      <c r="AO9" s="32" t="s">
        <v>153</v>
      </c>
      <c r="AP9" s="32" t="s">
        <v>345</v>
      </c>
    </row>
    <row r="10" spans="1:42" ht="20.100000000000001" customHeight="1" x14ac:dyDescent="0.35">
      <c r="A10" s="28" t="s">
        <v>695</v>
      </c>
      <c r="B10" s="29" t="s">
        <v>754</v>
      </c>
      <c r="C10" s="29" t="s">
        <v>580</v>
      </c>
      <c r="D10" s="29" t="s">
        <v>381</v>
      </c>
      <c r="E10" s="29" t="s">
        <v>311</v>
      </c>
      <c r="F10" s="29" t="s">
        <v>809</v>
      </c>
      <c r="G10" s="29" t="s">
        <v>523</v>
      </c>
      <c r="H10" s="29" t="s">
        <v>332</v>
      </c>
      <c r="I10" s="29" t="s">
        <v>854</v>
      </c>
      <c r="J10" s="29" t="s">
        <v>775</v>
      </c>
      <c r="K10" s="29" t="s">
        <v>344</v>
      </c>
      <c r="L10" s="29" t="s">
        <v>855</v>
      </c>
      <c r="M10" s="29" t="s">
        <v>313</v>
      </c>
      <c r="N10" s="29" t="s">
        <v>465</v>
      </c>
      <c r="O10" s="29" t="s">
        <v>90</v>
      </c>
      <c r="P10" s="29" t="s">
        <v>54</v>
      </c>
      <c r="Q10" s="29" t="s">
        <v>256</v>
      </c>
      <c r="R10" s="29" t="s">
        <v>273</v>
      </c>
      <c r="S10" s="29" t="s">
        <v>132</v>
      </c>
      <c r="T10" s="29" t="s">
        <v>138</v>
      </c>
      <c r="U10" s="29" t="s">
        <v>302</v>
      </c>
      <c r="V10" s="29" t="s">
        <v>273</v>
      </c>
      <c r="W10" s="29" t="s">
        <v>135</v>
      </c>
      <c r="X10" s="29" t="s">
        <v>616</v>
      </c>
      <c r="Y10" s="29" t="s">
        <v>47</v>
      </c>
      <c r="Z10" s="29" t="s">
        <v>132</v>
      </c>
      <c r="AA10" s="29" t="s">
        <v>354</v>
      </c>
      <c r="AB10" s="29" t="s">
        <v>198</v>
      </c>
      <c r="AC10" s="29" t="s">
        <v>201</v>
      </c>
      <c r="AD10" s="29" t="s">
        <v>843</v>
      </c>
      <c r="AE10" s="29" t="s">
        <v>856</v>
      </c>
      <c r="AF10" s="29" t="s">
        <v>352</v>
      </c>
      <c r="AG10" s="29" t="s">
        <v>671</v>
      </c>
      <c r="AH10" s="29" t="s">
        <v>335</v>
      </c>
      <c r="AI10" s="29" t="s">
        <v>564</v>
      </c>
      <c r="AJ10" s="29" t="s">
        <v>649</v>
      </c>
      <c r="AK10" s="29" t="s">
        <v>60</v>
      </c>
      <c r="AL10" s="29" t="s">
        <v>440</v>
      </c>
      <c r="AM10" s="29" t="s">
        <v>631</v>
      </c>
      <c r="AN10" s="29" t="s">
        <v>98</v>
      </c>
      <c r="AO10" s="29" t="s">
        <v>99</v>
      </c>
      <c r="AP10" s="29" t="s">
        <v>857</v>
      </c>
    </row>
    <row r="11" spans="1:42" ht="20.100000000000001" customHeight="1" x14ac:dyDescent="0.35">
      <c r="A11" s="30" t="s">
        <v>706</v>
      </c>
      <c r="B11" s="32" t="s">
        <v>166</v>
      </c>
      <c r="C11" s="32" t="s">
        <v>345</v>
      </c>
      <c r="D11" s="32" t="s">
        <v>158</v>
      </c>
      <c r="E11" s="32" t="s">
        <v>213</v>
      </c>
      <c r="F11" s="32" t="s">
        <v>212</v>
      </c>
      <c r="G11" s="32" t="s">
        <v>408</v>
      </c>
      <c r="H11" s="32" t="s">
        <v>263</v>
      </c>
      <c r="I11" s="32" t="s">
        <v>168</v>
      </c>
      <c r="J11" s="32" t="s">
        <v>166</v>
      </c>
      <c r="K11" s="32" t="s">
        <v>214</v>
      </c>
      <c r="L11" s="32" t="s">
        <v>267</v>
      </c>
      <c r="M11" s="32" t="s">
        <v>345</v>
      </c>
      <c r="N11" s="32" t="s">
        <v>158</v>
      </c>
      <c r="O11" s="32" t="s">
        <v>481</v>
      </c>
      <c r="P11" s="32" t="s">
        <v>214</v>
      </c>
      <c r="Q11" s="32" t="s">
        <v>269</v>
      </c>
      <c r="R11" s="32" t="s">
        <v>429</v>
      </c>
      <c r="S11" s="32" t="s">
        <v>174</v>
      </c>
      <c r="T11" s="32" t="s">
        <v>260</v>
      </c>
      <c r="U11" s="32" t="s">
        <v>263</v>
      </c>
      <c r="V11" s="32" t="s">
        <v>361</v>
      </c>
      <c r="W11" s="32" t="s">
        <v>269</v>
      </c>
      <c r="X11" s="32" t="s">
        <v>154</v>
      </c>
      <c r="Y11" s="32" t="s">
        <v>318</v>
      </c>
      <c r="Z11" s="32" t="s">
        <v>174</v>
      </c>
      <c r="AA11" s="32" t="s">
        <v>346</v>
      </c>
      <c r="AB11" s="32" t="s">
        <v>215</v>
      </c>
      <c r="AC11" s="32" t="s">
        <v>179</v>
      </c>
      <c r="AD11" s="32" t="s">
        <v>346</v>
      </c>
      <c r="AE11" s="32" t="s">
        <v>159</v>
      </c>
      <c r="AF11" s="32" t="s">
        <v>171</v>
      </c>
      <c r="AG11" s="32" t="s">
        <v>318</v>
      </c>
      <c r="AH11" s="32" t="s">
        <v>165</v>
      </c>
      <c r="AI11" s="32" t="s">
        <v>403</v>
      </c>
      <c r="AJ11" s="32" t="s">
        <v>427</v>
      </c>
      <c r="AK11" s="32" t="s">
        <v>166</v>
      </c>
      <c r="AL11" s="32" t="s">
        <v>179</v>
      </c>
      <c r="AM11" s="32" t="s">
        <v>179</v>
      </c>
      <c r="AN11" s="32" t="s">
        <v>211</v>
      </c>
      <c r="AO11" s="32" t="s">
        <v>567</v>
      </c>
      <c r="AP11" s="32" t="s">
        <v>155</v>
      </c>
    </row>
    <row r="12" spans="1:42" ht="20.100000000000001" customHeight="1" x14ac:dyDescent="0.35">
      <c r="A12" s="28" t="s">
        <v>272</v>
      </c>
      <c r="B12" s="29" t="s">
        <v>526</v>
      </c>
      <c r="C12" s="29" t="s">
        <v>587</v>
      </c>
      <c r="D12" s="29" t="s">
        <v>235</v>
      </c>
      <c r="E12" s="29" t="s">
        <v>109</v>
      </c>
      <c r="F12" s="29" t="s">
        <v>649</v>
      </c>
      <c r="G12" s="29" t="s">
        <v>253</v>
      </c>
      <c r="H12" s="29" t="s">
        <v>505</v>
      </c>
      <c r="I12" s="29" t="s">
        <v>773</v>
      </c>
      <c r="J12" s="29" t="s">
        <v>334</v>
      </c>
      <c r="K12" s="29" t="s">
        <v>239</v>
      </c>
      <c r="L12" s="29" t="s">
        <v>488</v>
      </c>
      <c r="M12" s="29" t="s">
        <v>708</v>
      </c>
      <c r="N12" s="29" t="s">
        <v>502</v>
      </c>
      <c r="O12" s="29" t="s">
        <v>56</v>
      </c>
      <c r="P12" s="29" t="s">
        <v>98</v>
      </c>
      <c r="Q12" s="29" t="s">
        <v>303</v>
      </c>
      <c r="R12" s="29" t="s">
        <v>100</v>
      </c>
      <c r="S12" s="29" t="s">
        <v>132</v>
      </c>
      <c r="T12" s="29" t="s">
        <v>273</v>
      </c>
      <c r="U12" s="29" t="s">
        <v>196</v>
      </c>
      <c r="V12" s="29" t="s">
        <v>352</v>
      </c>
      <c r="W12" s="29" t="s">
        <v>132</v>
      </c>
      <c r="X12" s="29" t="s">
        <v>55</v>
      </c>
      <c r="Y12" s="29" t="s">
        <v>441</v>
      </c>
      <c r="Z12" s="29" t="s">
        <v>132</v>
      </c>
      <c r="AA12" s="29" t="s">
        <v>132</v>
      </c>
      <c r="AB12" s="29" t="s">
        <v>274</v>
      </c>
      <c r="AC12" s="29" t="s">
        <v>52</v>
      </c>
      <c r="AD12" s="29" t="s">
        <v>148</v>
      </c>
      <c r="AE12" s="29" t="s">
        <v>245</v>
      </c>
      <c r="AF12" s="29" t="s">
        <v>575</v>
      </c>
      <c r="AG12" s="29" t="s">
        <v>858</v>
      </c>
      <c r="AH12" s="29" t="s">
        <v>302</v>
      </c>
      <c r="AI12" s="29" t="s">
        <v>445</v>
      </c>
      <c r="AJ12" s="29" t="s">
        <v>312</v>
      </c>
      <c r="AK12" s="29" t="s">
        <v>149</v>
      </c>
      <c r="AL12" s="29" t="s">
        <v>358</v>
      </c>
      <c r="AM12" s="29" t="s">
        <v>353</v>
      </c>
      <c r="AN12" s="29" t="s">
        <v>307</v>
      </c>
      <c r="AO12" s="29" t="s">
        <v>135</v>
      </c>
      <c r="AP12" s="29" t="s">
        <v>859</v>
      </c>
    </row>
    <row r="13" spans="1:42" ht="20.100000000000001" customHeight="1" x14ac:dyDescent="0.35">
      <c r="A13" s="30" t="s">
        <v>275</v>
      </c>
      <c r="B13" s="32" t="s">
        <v>230</v>
      </c>
      <c r="C13" s="32">
        <v>0.17</v>
      </c>
      <c r="D13" s="32" t="s">
        <v>262</v>
      </c>
      <c r="E13" s="32">
        <v>0.11</v>
      </c>
      <c r="F13" s="32">
        <v>0.14000000000000001</v>
      </c>
      <c r="G13" s="32" t="s">
        <v>264</v>
      </c>
      <c r="H13" s="32">
        <v>0.11</v>
      </c>
      <c r="I13" s="32">
        <v>0.15</v>
      </c>
      <c r="J13" s="32" t="s">
        <v>261</v>
      </c>
      <c r="K13" s="32">
        <v>0.11</v>
      </c>
      <c r="L13" s="32" t="s">
        <v>271</v>
      </c>
      <c r="M13" s="32">
        <v>0.17</v>
      </c>
      <c r="N13" s="32" t="s">
        <v>262</v>
      </c>
      <c r="O13" s="32" t="s">
        <v>171</v>
      </c>
      <c r="P13" s="32" t="s">
        <v>270</v>
      </c>
      <c r="Q13" s="32">
        <v>0.06</v>
      </c>
      <c r="R13" s="32">
        <v>0.44</v>
      </c>
      <c r="S13" s="32" t="s">
        <v>174</v>
      </c>
      <c r="T13" s="32" t="s">
        <v>267</v>
      </c>
      <c r="U13" s="32" t="s">
        <v>168</v>
      </c>
      <c r="V13" s="32">
        <v>0.43</v>
      </c>
      <c r="W13" s="32" t="s">
        <v>174</v>
      </c>
      <c r="X13" s="32">
        <v>0.15</v>
      </c>
      <c r="Y13" s="32">
        <v>0.11</v>
      </c>
      <c r="Z13" s="32" t="s">
        <v>174</v>
      </c>
      <c r="AA13" s="32" t="s">
        <v>174</v>
      </c>
      <c r="AB13" s="32" t="s">
        <v>160</v>
      </c>
      <c r="AC13" s="32">
        <v>7.0000000000000007E-2</v>
      </c>
      <c r="AD13" s="32" t="s">
        <v>408</v>
      </c>
      <c r="AE13" s="32">
        <v>0.15</v>
      </c>
      <c r="AF13" s="32">
        <v>0.19</v>
      </c>
      <c r="AG13" s="32" t="s">
        <v>264</v>
      </c>
      <c r="AH13" s="32" t="s">
        <v>219</v>
      </c>
      <c r="AI13" s="32" t="s">
        <v>271</v>
      </c>
      <c r="AJ13" s="32" t="s">
        <v>214</v>
      </c>
      <c r="AK13" s="32" t="s">
        <v>428</v>
      </c>
      <c r="AL13" s="32" t="s">
        <v>171</v>
      </c>
      <c r="AM13" s="32">
        <v>0.05</v>
      </c>
      <c r="AN13" s="32" t="s">
        <v>427</v>
      </c>
      <c r="AO13" s="32" t="s">
        <v>171</v>
      </c>
      <c r="AP13" s="32">
        <v>0.19</v>
      </c>
    </row>
    <row r="14" spans="1:42" x14ac:dyDescent="0.3">
      <c r="B14" s="4">
        <f>((B9)+(B11)+(B13))</f>
        <v>1</v>
      </c>
      <c r="C14" s="4">
        <f t="shared" ref="C14:AP14" si="0">((C9)+(C11)+(C13))</f>
        <v>1</v>
      </c>
      <c r="D14" s="4">
        <f t="shared" si="0"/>
        <v>0.99999999999999989</v>
      </c>
      <c r="E14" s="4">
        <f t="shared" si="0"/>
        <v>1</v>
      </c>
      <c r="F14" s="4">
        <f t="shared" si="0"/>
        <v>1</v>
      </c>
      <c r="G14" s="4">
        <f t="shared" si="0"/>
        <v>0.99999999999999989</v>
      </c>
      <c r="H14" s="4">
        <f t="shared" si="0"/>
        <v>1</v>
      </c>
      <c r="I14" s="4">
        <f t="shared" si="0"/>
        <v>1</v>
      </c>
      <c r="J14" s="4">
        <f t="shared" si="0"/>
        <v>0.99999999999999989</v>
      </c>
      <c r="K14" s="4">
        <f t="shared" si="0"/>
        <v>1</v>
      </c>
      <c r="L14" s="4">
        <f t="shared" si="0"/>
        <v>1</v>
      </c>
      <c r="M14" s="4">
        <f t="shared" si="0"/>
        <v>1</v>
      </c>
      <c r="N14" s="4">
        <f t="shared" si="0"/>
        <v>0.99999999999999989</v>
      </c>
      <c r="O14" s="4">
        <f t="shared" si="0"/>
        <v>1</v>
      </c>
      <c r="P14" s="4">
        <f t="shared" si="0"/>
        <v>1</v>
      </c>
      <c r="Q14" s="4">
        <f t="shared" si="0"/>
        <v>1</v>
      </c>
      <c r="R14" s="4">
        <f t="shared" si="0"/>
        <v>1</v>
      </c>
      <c r="S14" s="4">
        <f t="shared" si="0"/>
        <v>1</v>
      </c>
      <c r="T14" s="4">
        <f t="shared" si="0"/>
        <v>1</v>
      </c>
      <c r="U14" s="4">
        <f t="shared" si="0"/>
        <v>1</v>
      </c>
      <c r="V14" s="4">
        <f t="shared" si="0"/>
        <v>1</v>
      </c>
      <c r="W14" s="4">
        <f t="shared" si="0"/>
        <v>1</v>
      </c>
      <c r="X14" s="4">
        <f t="shared" si="0"/>
        <v>1</v>
      </c>
      <c r="Y14" s="4">
        <f t="shared" si="0"/>
        <v>1</v>
      </c>
      <c r="Z14" s="4">
        <f t="shared" si="0"/>
        <v>1</v>
      </c>
      <c r="AA14" s="4">
        <f t="shared" si="0"/>
        <v>1</v>
      </c>
      <c r="AB14" s="4">
        <f t="shared" si="0"/>
        <v>1</v>
      </c>
      <c r="AC14" s="4">
        <f t="shared" si="0"/>
        <v>1</v>
      </c>
      <c r="AD14" s="4">
        <f t="shared" si="0"/>
        <v>1</v>
      </c>
      <c r="AE14" s="4">
        <f t="shared" si="0"/>
        <v>1</v>
      </c>
      <c r="AF14" s="4">
        <f t="shared" si="0"/>
        <v>1</v>
      </c>
      <c r="AG14" s="4">
        <f t="shared" si="0"/>
        <v>1</v>
      </c>
      <c r="AH14" s="4">
        <f t="shared" si="0"/>
        <v>1</v>
      </c>
      <c r="AI14" s="4">
        <f t="shared" si="0"/>
        <v>1</v>
      </c>
      <c r="AJ14" s="4">
        <f t="shared" si="0"/>
        <v>1</v>
      </c>
      <c r="AK14" s="4">
        <f t="shared" si="0"/>
        <v>1</v>
      </c>
      <c r="AL14" s="4">
        <f t="shared" si="0"/>
        <v>1</v>
      </c>
      <c r="AM14" s="4">
        <f t="shared" si="0"/>
        <v>1</v>
      </c>
      <c r="AN14" s="4">
        <f t="shared" si="0"/>
        <v>1</v>
      </c>
      <c r="AO14" s="4">
        <f t="shared" si="0"/>
        <v>1</v>
      </c>
      <c r="AP14" s="4">
        <f t="shared" si="0"/>
        <v>1</v>
      </c>
    </row>
  </sheetData>
  <sheetProtection algorithmName="SHA-512" hashValue="ppXjQ0KLHpjCXvaAHXZ/TSp/FF4NIW3NONVAPzcwyMpZigMLmyrcvvKb1/QBqvIH052xqEW79sBkBW+jeItRug==" saltValue="0DNAgpXXPk8/hROIwwT8Tg==" spinCount="100000" sheet="1" objects="1" scenarios="1"/>
  <mergeCells count="10">
    <mergeCell ref="AN2:AO2"/>
    <mergeCell ref="A2:J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B13 D13 G13 J13 L13 N13:P13 S13:U13 W13 Z13:AB13 AD13 AG13:AL13 AN13:AO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4793C-D387-471C-8915-E8A85AE4ED9E}">
  <sheetPr>
    <pageSetUpPr fitToPage="1"/>
  </sheetPr>
  <dimension ref="B2:B124"/>
  <sheetViews>
    <sheetView showGridLines="0" workbookViewId="0">
      <selection activeCell="B2" sqref="B2"/>
    </sheetView>
  </sheetViews>
  <sheetFormatPr defaultRowHeight="14.4" x14ac:dyDescent="0.3"/>
  <cols>
    <col min="1" max="1" width="4.6640625" style="3" customWidth="1"/>
    <col min="2" max="2" width="206.33203125" style="3" customWidth="1"/>
    <col min="3" max="16384" width="8.88671875" style="3"/>
  </cols>
  <sheetData>
    <row r="2" spans="2:2" ht="27.6" customHeight="1" x14ac:dyDescent="0.3">
      <c r="B2" s="20" t="s">
        <v>949</v>
      </c>
    </row>
    <row r="3" spans="2:2" ht="22.8" customHeight="1" x14ac:dyDescent="0.3">
      <c r="B3" s="21" t="str">
        <f>HYPERLINK("#FRONTPAGEINTRODUCTION!A1","FRONT PAGE INTRODUCTION - Project Description and Background" )</f>
        <v>FRONT PAGE INTRODUCTION - Project Description and Background</v>
      </c>
    </row>
    <row r="4" spans="2:2" ht="7.2" customHeight="1" x14ac:dyDescent="0.3">
      <c r="B4" s="21"/>
    </row>
    <row r="5" spans="2:2" ht="18" customHeight="1" x14ac:dyDescent="0.3">
      <c r="B5" s="22" t="str">
        <f>HYPERLINK("#Q1.1!A1","QUESTION 1: Please indicate if you agree or disagree with the following regarding the centenary... - Q1.1 - The formation of Northern Ireland 100 years ago was an achievement which should be celebrated?" )</f>
        <v>QUESTION 1: Please indicate if you agree or disagree with the following regarding the centenary... - Q1.1 - The formation of Northern Ireland 100 years ago was an achievement which should be celebrated?</v>
      </c>
    </row>
    <row r="6" spans="2:2" s="33" customFormat="1" ht="18" customHeight="1" x14ac:dyDescent="0.3">
      <c r="B6" s="22" t="str">
        <f>HYPERLINK("#Q1.2!A1","QUESTION 1: Please indicate if you agree or disagree with the following regarding the centenary... - Q1.2 The partition of Ireland and the creation of a land border 100 years ago was a negative development which should be regretted?" )</f>
        <v>QUESTION 1: Please indicate if you agree or disagree with the following regarding the centenary... - Q1.2 The partition of Ireland and the creation of a land border 100 years ago was a negative development which should be regretted?</v>
      </c>
    </row>
    <row r="7" spans="2:2" s="33" customFormat="1" ht="18" customHeight="1" x14ac:dyDescent="0.3">
      <c r="B7" s="22" t="str">
        <f>HYPERLINK("#Q1.3!A1","QUESTION 1: Please indicate if you agree or disagree with the following regarding the centenary... - Q1.3 The events surrounding Northern Ireland s formation should be marked in a neutral manner acknowledging the different opinions on the subject?" )</f>
        <v>QUESTION 1: Please indicate if you agree or disagree with the following regarding the centenary... - Q1.3 The events surrounding Northern Ireland s formation should be marked in a neutral manner acknowledging the different opinions on the subject?</v>
      </c>
    </row>
    <row r="8" spans="2:2" s="33" customFormat="1" ht="18" customHeight="1" x14ac:dyDescent="0.3">
      <c r="B8" s="22" t="str">
        <f>HYPERLINK("#Q1.4!A1","QUESTION 1: Please indicate if you agree or disagree with the following regarding the centenary... - Q1.4 The centenary should provide an opportunity to showcase its sporting business scientific and cultural achievements?" )</f>
        <v>QUESTION 1: Please indicate if you agree or disagree with the following regarding the centenary... - Q1.4 The centenary should provide an opportunity to showcase its sporting business scientific and cultural achievements?</v>
      </c>
    </row>
    <row r="9" spans="2:2" s="33" customFormat="1" ht="18" customHeight="1" x14ac:dyDescent="0.3">
      <c r="B9" s="22" t="str">
        <f>HYPERLINK("#Q1.5!A1","QUESTION 1: Please indicate if you agree or disagree with the following regarding the centenary... Q1.5 We should concentrate on the current challenges presented by the Covid pandemic rather than the centenary?" )</f>
        <v>QUESTION 1: Please indicate if you agree or disagree with the following regarding the centenary... Q1.5 We should concentrate on the current challenges presented by the Covid pandemic rather than the centenary?</v>
      </c>
    </row>
    <row r="10" spans="2:2" s="33" customFormat="1" ht="18" customHeight="1" x14ac:dyDescent="0.3">
      <c r="B10" s="22" t="str">
        <f>HYPERLINK("#Q2.1!A1","QUESTION 2: Please indicate if you agree or disagree with the following... - Q2.1 NI has put its violent past behind it and any future political decisions will be made peacefully and democratically?" )</f>
        <v>QUESTION 2: Please indicate if you agree or disagree with the following... - Q2.1 NI has put its violent past behind it and any future political decisions will be made peacefully and democratically?</v>
      </c>
    </row>
    <row r="11" spans="2:2" s="33" customFormat="1" ht="18" customHeight="1" x14ac:dyDescent="0.3">
      <c r="B11" s="22" t="str">
        <f>HYPERLINK("#Q2.2!A1","QUESTION 2: Please indicate if you agree or disagree with the following... - Q2.2 The dispute over NI's status remains unresolved and there is still a potential for violence in the future?" )</f>
        <v>QUESTION 2: Please indicate if you agree or disagree with the following... - Q2.2 The dispute over NI's status remains unresolved and there is still a potential for violence in the future?</v>
      </c>
    </row>
    <row r="12" spans="2:2" s="33" customFormat="1" ht="18" customHeight="1" x14ac:dyDescent="0.3">
      <c r="B12" s="22" t="str">
        <f>HYPERLINK("#Q3!A1","QUESTION 3: Should a border poll to determine whether NI remains part of the UK be held within the next 5 years?" )</f>
        <v>QUESTION 3: Should a border poll to determine whether NI remains part of the UK be held within the next 5 years?</v>
      </c>
    </row>
    <row r="13" spans="2:2" s="33" customFormat="1" ht="18" customHeight="1" x14ac:dyDescent="0.3">
      <c r="B13" s="22" t="str">
        <f>HYPERLINK("#Q4!A1","QUESTION 4: If a Northern Ireland NI border poll was held TODAY how would you vote?" )</f>
        <v>QUESTION 4: If a Northern Ireland NI border poll was held TODAY how would you vote?</v>
      </c>
    </row>
    <row r="14" spans="2:2" s="33" customFormat="1" ht="18" customHeight="1" x14ac:dyDescent="0.3">
      <c r="B14" s="22" t="str">
        <f>HYPERLINK("#Q5!A1","QUESTION 5: Do you believe the UK s trade protocol with the EU the so called Northern Ireland Protocol which requires checks on goods crossing the Irish Sea from Great Britain should be scrapped?" )</f>
        <v>QUESTION 5: Do you believe the UK s trade protocol with the EU the so called Northern Ireland Protocol which requires checks on goods crossing the Irish Sea from Great Britain should be scrapped?</v>
      </c>
    </row>
    <row r="15" spans="2:2" s="33" customFormat="1" ht="18" customHeight="1" x14ac:dyDescent="0.3">
      <c r="B15" s="22" t="str">
        <f>HYPERLINK("#Q6!A1","QUESTION 6: Northern Ireland NI members of the NI Assembly MLAs will vote on whether NI stays in the EU single market in 3 years time - How should they vote?" )</f>
        <v>QUESTION 6: Northern Ireland NI members of the NI Assembly MLAs will vote on whether NI stays in the EU single market in 3 years time - How should they vote?</v>
      </c>
    </row>
    <row r="16" spans="2:2" s="33" customFormat="1" ht="18" customHeight="1" x14ac:dyDescent="0.3">
      <c r="B16" s="22" t="str">
        <f>HYPERLINK("#Q7!A1","QUESTION 7: Has the UK's exit from the EU changed your mind on the constitutional position of Northern Ireland?" )</f>
        <v>QUESTION 7: Has the UK's exit from the EU changed your mind on the constitutional position of Northern Ireland?</v>
      </c>
    </row>
    <row r="17" spans="2:2" s="33" customFormat="1" ht="18" customHeight="1" x14ac:dyDescent="0.3">
      <c r="B17" s="22" t="str">
        <f>HYPERLINK("#Q8.1!A1","QUESTION 8: Please indicate if you agree or disagree with the following... - Q8.1 In a future united Ireland the Stormont Assembly and devolved Executive should be retained under the authority of a Dublin government?" )</f>
        <v>QUESTION 8: Please indicate if you agree or disagree with the following... - Q8.1 In a future united Ireland the Stormont Assembly and devolved Executive should be retained under the authority of a Dublin government?</v>
      </c>
    </row>
    <row r="18" spans="2:2" s="33" customFormat="1" ht="18" customHeight="1" x14ac:dyDescent="0.3">
      <c r="B18" s="22" t="str">
        <f>HYPERLINK("#Q8.2!A1","QUESTION 8: Please indicate if you agree or disagree with the following... - Q8.2 Ireland should adopt a British style NHS health care system with no charges for anyone to visit the A&amp;E the GP or to receive prescription medicine?" )</f>
        <v>QUESTION 8: Please indicate if you agree or disagree with the following... - Q8.2 Ireland should adopt a British style NHS health care system with no charges for anyone to visit the A&amp;E the GP or to receive prescription medicine?</v>
      </c>
    </row>
    <row r="19" spans="2:2" s="33" customFormat="1" ht="18" customHeight="1" x14ac:dyDescent="0.3">
      <c r="B19" s="22" t="str">
        <f>HYPERLINK("#Q8.3!A1","QUESTION 8: Please indicate if you agree or disagree with the following... - Q8.3 Ireland should change the design of its flag to accommodate unionist sentiments?" )</f>
        <v>QUESTION 8: Please indicate if you agree or disagree with the following... - Q8.3 Ireland should change the design of its flag to accommodate unionist sentiments?</v>
      </c>
    </row>
    <row r="20" spans="2:2" s="33" customFormat="1" ht="18" customHeight="1" x14ac:dyDescent="0.3">
      <c r="B20" s="22" t="str">
        <f>HYPERLINK("#Q8.4!A1","QUESTION 8: Please indicate if you agree or disagree with the following... - Q8.4 Ireland should replace The Soldier's Song Amhrán na bhFiann with a more inclusive national anthem?" )</f>
        <v>QUESTION 8: Please indicate if you agree or disagree with the following... - Q8.4 Ireland should replace The Soldier's Song Amhrán na bhFiann with a more inclusive national anthem?</v>
      </c>
    </row>
    <row r="21" spans="2:2" s="33" customFormat="1" ht="18" customHeight="1" x14ac:dyDescent="0.3">
      <c r="B21" s="22" t="str">
        <f>HYPERLINK("#Q9.1!A1","QUESTION 9: Do you believe Northern Ireland will be part of the UK... - Q9.1 in 10 years?" )</f>
        <v>QUESTION 9: Do you believe Northern Ireland will be part of the UK... - Q9.1 in 10 years?</v>
      </c>
    </row>
    <row r="22" spans="2:2" s="33" customFormat="1" ht="18" customHeight="1" x14ac:dyDescent="0.3">
      <c r="B22" s="22" t="str">
        <f>HYPERLINK("#Q9.2!A1","QUESTION 9: Do you believe Northern Ireland will be part of the UK... - Q9.2 in 25 years?" )</f>
        <v>QUESTION 9: Do you believe Northern Ireland will be part of the UK... - Q9.2 in 25 years?</v>
      </c>
    </row>
    <row r="23" spans="2:2" s="33" customFormat="1" ht="18" customHeight="1" x14ac:dyDescent="0.3">
      <c r="B23" s="22" t="str">
        <f>HYPERLINK("#Q9.3!A1","QUESTION 9: Do you believe Northern Ireland will be part of the UK... - Q9.3 in 50 years?" )</f>
        <v>QUESTION 9: Do you believe Northern Ireland will be part of the UK... - Q9.3 in 50 years?</v>
      </c>
    </row>
    <row r="24" spans="2:2" s="33" customFormat="1" ht="18" customHeight="1" x14ac:dyDescent="0.3">
      <c r="B24" s="22" t="str">
        <f>HYPERLINK("#Q9.4!A1","QUESTION 9: Do you believe Northern Ireland will be part of the UK... - Q9.4 in 10 years?" )</f>
        <v>QUESTION 9: Do you believe Northern Ireland will be part of the UK... - Q9.4 in 10 years?</v>
      </c>
    </row>
    <row r="25" spans="2:2" s="33" customFormat="1" ht="18" customHeight="1" x14ac:dyDescent="0.3">
      <c r="B25" s="22" t="str">
        <f>HYPERLINK("#Q10!A1","QUESTION 10: If Scotland votes for independence in the next 5 years what impact do you think this will have on Northern Ireland's position within the United Kingdom?" )</f>
        <v>QUESTION 10: If Scotland votes for independence in the next 5 years what impact do you think this will have on Northern Ireland's position within the United Kingdom?</v>
      </c>
    </row>
    <row r="26" spans="2:2" s="33" customFormat="1" ht="18" customHeight="1" x14ac:dyDescent="0.3">
      <c r="B26" s="22"/>
    </row>
    <row r="27" spans="2:2" ht="18" customHeight="1" x14ac:dyDescent="0.3">
      <c r="B27" s="22"/>
    </row>
    <row r="28" spans="2:2" ht="18" customHeight="1" x14ac:dyDescent="0.3">
      <c r="B28" s="22"/>
    </row>
    <row r="29" spans="2:2" ht="18" customHeight="1" x14ac:dyDescent="0.3">
      <c r="B29" s="22"/>
    </row>
    <row r="30" spans="2:2" ht="18" customHeight="1" x14ac:dyDescent="0.3">
      <c r="B30" s="22"/>
    </row>
    <row r="31" spans="2:2" ht="18" customHeight="1" x14ac:dyDescent="0.3">
      <c r="B31" s="22"/>
    </row>
    <row r="32" spans="2:2" x14ac:dyDescent="0.3">
      <c r="B32" s="23"/>
    </row>
    <row r="33" spans="2:2" x14ac:dyDescent="0.3">
      <c r="B33" s="23"/>
    </row>
    <row r="34" spans="2:2" x14ac:dyDescent="0.3">
      <c r="B34" s="23"/>
    </row>
    <row r="35" spans="2:2" x14ac:dyDescent="0.3">
      <c r="B35" s="23"/>
    </row>
    <row r="36" spans="2:2" x14ac:dyDescent="0.3">
      <c r="B36" s="24"/>
    </row>
    <row r="37" spans="2:2" x14ac:dyDescent="0.3">
      <c r="B37" s="24"/>
    </row>
    <row r="38" spans="2:2" x14ac:dyDescent="0.3">
      <c r="B38" s="24"/>
    </row>
    <row r="39" spans="2:2" x14ac:dyDescent="0.3">
      <c r="B39" s="24"/>
    </row>
    <row r="40" spans="2:2" x14ac:dyDescent="0.3">
      <c r="B40" s="24"/>
    </row>
    <row r="41" spans="2:2" x14ac:dyDescent="0.3">
      <c r="B41" s="24"/>
    </row>
    <row r="42" spans="2:2" x14ac:dyDescent="0.3">
      <c r="B42" s="24"/>
    </row>
    <row r="43" spans="2:2" x14ac:dyDescent="0.3">
      <c r="B43" s="24"/>
    </row>
    <row r="44" spans="2:2" x14ac:dyDescent="0.3">
      <c r="B44" s="24"/>
    </row>
    <row r="45" spans="2:2" x14ac:dyDescent="0.3">
      <c r="B45" s="24"/>
    </row>
    <row r="46" spans="2:2" x14ac:dyDescent="0.3">
      <c r="B46" s="24"/>
    </row>
    <row r="47" spans="2:2" x14ac:dyDescent="0.3">
      <c r="B47" s="24"/>
    </row>
    <row r="48" spans="2:2" x14ac:dyDescent="0.3">
      <c r="B48" s="24"/>
    </row>
    <row r="49" spans="2:2" x14ac:dyDescent="0.3">
      <c r="B49" s="24"/>
    </row>
    <row r="50" spans="2:2" x14ac:dyDescent="0.3">
      <c r="B50" s="24"/>
    </row>
    <row r="51" spans="2:2" x14ac:dyDescent="0.3">
      <c r="B51" s="24"/>
    </row>
    <row r="52" spans="2:2" x14ac:dyDescent="0.3">
      <c r="B52" s="24"/>
    </row>
    <row r="53" spans="2:2" x14ac:dyDescent="0.3">
      <c r="B53" s="24"/>
    </row>
    <row r="54" spans="2:2" x14ac:dyDescent="0.3">
      <c r="B54" s="24"/>
    </row>
    <row r="55" spans="2:2" x14ac:dyDescent="0.3">
      <c r="B55" s="24"/>
    </row>
    <row r="56" spans="2:2" x14ac:dyDescent="0.3">
      <c r="B56" s="24"/>
    </row>
    <row r="57" spans="2:2" x14ac:dyDescent="0.3">
      <c r="B57" s="24"/>
    </row>
    <row r="58" spans="2:2" x14ac:dyDescent="0.3">
      <c r="B58" s="24"/>
    </row>
    <row r="59" spans="2:2" x14ac:dyDescent="0.3">
      <c r="B59" s="24"/>
    </row>
    <row r="60" spans="2:2" x14ac:dyDescent="0.3">
      <c r="B60" s="24"/>
    </row>
    <row r="61" spans="2:2" x14ac:dyDescent="0.3">
      <c r="B61" s="24"/>
    </row>
    <row r="62" spans="2:2" x14ac:dyDescent="0.3">
      <c r="B62" s="24"/>
    </row>
    <row r="63" spans="2:2" x14ac:dyDescent="0.3">
      <c r="B63" s="24"/>
    </row>
    <row r="64" spans="2:2" x14ac:dyDescent="0.3">
      <c r="B64" s="24"/>
    </row>
    <row r="65" spans="2:2" x14ac:dyDescent="0.3">
      <c r="B65" s="24"/>
    </row>
    <row r="66" spans="2:2" x14ac:dyDescent="0.3">
      <c r="B66" s="24"/>
    </row>
    <row r="67" spans="2:2" x14ac:dyDescent="0.3">
      <c r="B67" s="24"/>
    </row>
    <row r="68" spans="2:2" x14ac:dyDescent="0.3">
      <c r="B68" s="24"/>
    </row>
    <row r="69" spans="2:2" x14ac:dyDescent="0.3">
      <c r="B69" s="24"/>
    </row>
    <row r="70" spans="2:2" x14ac:dyDescent="0.3">
      <c r="B70" s="24"/>
    </row>
    <row r="71" spans="2:2" x14ac:dyDescent="0.3">
      <c r="B71" s="24"/>
    </row>
    <row r="72" spans="2:2" x14ac:dyDescent="0.3">
      <c r="B72" s="24"/>
    </row>
    <row r="73" spans="2:2" x14ac:dyDescent="0.3">
      <c r="B73" s="24"/>
    </row>
    <row r="74" spans="2:2" x14ac:dyDescent="0.3">
      <c r="B74" s="24"/>
    </row>
    <row r="75" spans="2:2" x14ac:dyDescent="0.3">
      <c r="B75" s="24"/>
    </row>
    <row r="76" spans="2:2" x14ac:dyDescent="0.3">
      <c r="B76" s="24"/>
    </row>
    <row r="77" spans="2:2" x14ac:dyDescent="0.3">
      <c r="B77" s="24"/>
    </row>
    <row r="78" spans="2:2" x14ac:dyDescent="0.3">
      <c r="B78" s="24"/>
    </row>
    <row r="79" spans="2:2" x14ac:dyDescent="0.3">
      <c r="B79" s="24"/>
    </row>
    <row r="80" spans="2:2" x14ac:dyDescent="0.3">
      <c r="B80" s="24"/>
    </row>
    <row r="81" spans="2:2" x14ac:dyDescent="0.3">
      <c r="B81" s="24"/>
    </row>
    <row r="82" spans="2:2" x14ac:dyDescent="0.3">
      <c r="B82" s="24"/>
    </row>
    <row r="83" spans="2:2" x14ac:dyDescent="0.3">
      <c r="B83" s="24"/>
    </row>
    <row r="84" spans="2:2" x14ac:dyDescent="0.3">
      <c r="B84" s="24"/>
    </row>
    <row r="85" spans="2:2" x14ac:dyDescent="0.3">
      <c r="B85" s="24"/>
    </row>
    <row r="86" spans="2:2" x14ac:dyDescent="0.3">
      <c r="B86" s="24"/>
    </row>
    <row r="87" spans="2:2" x14ac:dyDescent="0.3">
      <c r="B87" s="24"/>
    </row>
    <row r="88" spans="2:2" x14ac:dyDescent="0.3">
      <c r="B88" s="24"/>
    </row>
    <row r="89" spans="2:2" x14ac:dyDescent="0.3">
      <c r="B89" s="24"/>
    </row>
    <row r="90" spans="2:2" x14ac:dyDescent="0.3">
      <c r="B90" s="24"/>
    </row>
    <row r="91" spans="2:2" x14ac:dyDescent="0.3">
      <c r="B91" s="24"/>
    </row>
    <row r="92" spans="2:2" x14ac:dyDescent="0.3">
      <c r="B92" s="24"/>
    </row>
    <row r="93" spans="2:2" x14ac:dyDescent="0.3">
      <c r="B93" s="24"/>
    </row>
    <row r="94" spans="2:2" x14ac:dyDescent="0.3">
      <c r="B94" s="24"/>
    </row>
    <row r="95" spans="2:2" x14ac:dyDescent="0.3">
      <c r="B95" s="24"/>
    </row>
    <row r="96" spans="2:2" x14ac:dyDescent="0.3">
      <c r="B96" s="24"/>
    </row>
    <row r="97" spans="2:2" x14ac:dyDescent="0.3">
      <c r="B97" s="24"/>
    </row>
    <row r="98" spans="2:2" x14ac:dyDescent="0.3">
      <c r="B98" s="24"/>
    </row>
    <row r="99" spans="2:2" x14ac:dyDescent="0.3">
      <c r="B99" s="24"/>
    </row>
    <row r="100" spans="2:2" x14ac:dyDescent="0.3">
      <c r="B100" s="24"/>
    </row>
    <row r="101" spans="2:2" x14ac:dyDescent="0.3">
      <c r="B101" s="24"/>
    </row>
    <row r="102" spans="2:2" x14ac:dyDescent="0.3">
      <c r="B102" s="24"/>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24"/>
    </row>
    <row r="114" spans="2:2" x14ac:dyDescent="0.3">
      <c r="B114" s="24"/>
    </row>
    <row r="115" spans="2:2" x14ac:dyDescent="0.3">
      <c r="B115" s="24"/>
    </row>
    <row r="116" spans="2:2" x14ac:dyDescent="0.3">
      <c r="B116" s="24"/>
    </row>
    <row r="117" spans="2:2" x14ac:dyDescent="0.3">
      <c r="B117" s="24"/>
    </row>
    <row r="118" spans="2:2" x14ac:dyDescent="0.3">
      <c r="B118" s="24"/>
    </row>
    <row r="119" spans="2:2" x14ac:dyDescent="0.3">
      <c r="B119" s="24"/>
    </row>
    <row r="120" spans="2:2" x14ac:dyDescent="0.3">
      <c r="B120" s="24"/>
    </row>
    <row r="121" spans="2:2" x14ac:dyDescent="0.3">
      <c r="B121" s="24"/>
    </row>
    <row r="122" spans="2:2" x14ac:dyDescent="0.3">
      <c r="B122" s="24"/>
    </row>
    <row r="123" spans="2:2" x14ac:dyDescent="0.3">
      <c r="B123" s="24"/>
    </row>
    <row r="124" spans="2:2" x14ac:dyDescent="0.3">
      <c r="B124" s="24"/>
    </row>
  </sheetData>
  <sheetProtection algorithmName="SHA-512" hashValue="iJMfF4wNckrAiA1tHGAKVo30NKkLHopCdgOk/9IBmFdUTun/CU41OWeOUqzBKwfQN3x3AKc+2pNuxU65aMP3/g==" saltValue="E3w6N6jM9FC6nAqNpl5X+g==" spinCount="100000" sheet="1" objects="1" scenarios="1"/>
  <pageMargins left="0.7" right="0.7" top="0.75" bottom="0.75" header="0.3" footer="0.3"/>
  <pageSetup paperSize="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P14"/>
  <sheetViews>
    <sheetView showGridLines="0" workbookViewId="0">
      <pane xSplit="2" topLeftCell="C1" activePane="topRight" state="frozen"/>
      <selection pane="topRight" activeCell="A2" sqref="A2:O2"/>
    </sheetView>
  </sheetViews>
  <sheetFormatPr defaultRowHeight="14.4" x14ac:dyDescent="0.3"/>
  <cols>
    <col min="1" max="1" width="41" customWidth="1"/>
    <col min="2" max="42" width="13.77734375" customWidth="1"/>
  </cols>
  <sheetData>
    <row r="1" spans="1:42" ht="21" x14ac:dyDescent="0.4">
      <c r="A1" s="27" t="str">
        <f>HYPERLINK("#Contents!A1","Return to Contents")</f>
        <v>Return to Contents</v>
      </c>
    </row>
    <row r="2" spans="1:42" ht="28.8" customHeight="1" x14ac:dyDescent="0.4">
      <c r="A2" s="67" t="s">
        <v>968</v>
      </c>
      <c r="B2" s="76"/>
      <c r="C2" s="76"/>
      <c r="D2" s="76"/>
      <c r="E2" s="76"/>
      <c r="F2" s="76"/>
      <c r="G2" s="76"/>
      <c r="H2" s="76"/>
      <c r="I2" s="76"/>
      <c r="J2" s="76"/>
      <c r="K2" s="76"/>
      <c r="L2" s="76"/>
      <c r="M2" s="76"/>
      <c r="N2" s="76"/>
      <c r="O2" s="76"/>
      <c r="AL2" s="25" t="s">
        <v>950</v>
      </c>
      <c r="AM2" s="26" t="s">
        <v>951</v>
      </c>
      <c r="AN2" s="66" t="s">
        <v>952</v>
      </c>
      <c r="AO2" s="66"/>
    </row>
    <row r="3" spans="1:42" ht="9.6"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7"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860</v>
      </c>
      <c r="C7" s="31" t="s">
        <v>278</v>
      </c>
      <c r="D7" s="31" t="s">
        <v>78</v>
      </c>
      <c r="E7" s="31" t="s">
        <v>79</v>
      </c>
      <c r="F7" s="31" t="s">
        <v>364</v>
      </c>
      <c r="G7" s="31" t="s">
        <v>740</v>
      </c>
      <c r="H7" s="31" t="s">
        <v>82</v>
      </c>
      <c r="I7" s="31" t="s">
        <v>365</v>
      </c>
      <c r="J7" s="31" t="s">
        <v>84</v>
      </c>
      <c r="K7" s="31" t="s">
        <v>366</v>
      </c>
      <c r="L7" s="31" t="s">
        <v>86</v>
      </c>
      <c r="M7" s="31" t="s">
        <v>449</v>
      </c>
      <c r="N7" s="31" t="s">
        <v>88</v>
      </c>
      <c r="O7" s="31" t="s">
        <v>89</v>
      </c>
      <c r="P7" s="31" t="s">
        <v>90</v>
      </c>
      <c r="Q7" s="31" t="s">
        <v>284</v>
      </c>
      <c r="R7" s="31" t="s">
        <v>92</v>
      </c>
      <c r="S7" s="31" t="s">
        <v>93</v>
      </c>
      <c r="T7" s="31" t="s">
        <v>54</v>
      </c>
      <c r="U7" s="31" t="s">
        <v>94</v>
      </c>
      <c r="V7" s="31" t="s">
        <v>95</v>
      </c>
      <c r="W7" s="31" t="s">
        <v>131</v>
      </c>
      <c r="X7" s="31" t="s">
        <v>286</v>
      </c>
      <c r="Y7" s="31" t="s">
        <v>97</v>
      </c>
      <c r="Z7" s="31" t="s">
        <v>98</v>
      </c>
      <c r="AA7" s="31" t="s">
        <v>99</v>
      </c>
      <c r="AB7" s="31" t="s">
        <v>109</v>
      </c>
      <c r="AC7" s="31" t="s">
        <v>101</v>
      </c>
      <c r="AD7" s="31" t="s">
        <v>102</v>
      </c>
      <c r="AE7" s="31" t="s">
        <v>188</v>
      </c>
      <c r="AF7" s="31" t="s">
        <v>287</v>
      </c>
      <c r="AG7" s="31" t="s">
        <v>105</v>
      </c>
      <c r="AH7" s="31" t="s">
        <v>106</v>
      </c>
      <c r="AI7" s="31" t="s">
        <v>288</v>
      </c>
      <c r="AJ7" s="31" t="s">
        <v>108</v>
      </c>
      <c r="AK7" s="31" t="s">
        <v>109</v>
      </c>
      <c r="AL7" s="31" t="s">
        <v>371</v>
      </c>
      <c r="AM7" s="31" t="s">
        <v>742</v>
      </c>
      <c r="AN7" s="31" t="s">
        <v>112</v>
      </c>
      <c r="AO7" s="31" t="s">
        <v>274</v>
      </c>
      <c r="AP7" s="31" t="s">
        <v>114</v>
      </c>
    </row>
    <row r="8" spans="1:42" ht="20.100000000000001" customHeight="1" x14ac:dyDescent="0.35">
      <c r="A8" s="28" t="s">
        <v>695</v>
      </c>
      <c r="B8" s="29" t="s">
        <v>861</v>
      </c>
      <c r="C8" s="29" t="s">
        <v>862</v>
      </c>
      <c r="D8" s="29" t="s">
        <v>863</v>
      </c>
      <c r="E8" s="29" t="s">
        <v>617</v>
      </c>
      <c r="F8" s="29" t="s">
        <v>864</v>
      </c>
      <c r="G8" s="29" t="s">
        <v>63</v>
      </c>
      <c r="H8" s="29" t="s">
        <v>850</v>
      </c>
      <c r="I8" s="29" t="s">
        <v>865</v>
      </c>
      <c r="J8" s="29" t="s">
        <v>866</v>
      </c>
      <c r="K8" s="29" t="s">
        <v>551</v>
      </c>
      <c r="L8" s="29" t="s">
        <v>867</v>
      </c>
      <c r="M8" s="29" t="s">
        <v>53</v>
      </c>
      <c r="N8" s="29" t="s">
        <v>386</v>
      </c>
      <c r="O8" s="29" t="s">
        <v>569</v>
      </c>
      <c r="P8" s="29" t="s">
        <v>538</v>
      </c>
      <c r="Q8" s="29" t="s">
        <v>92</v>
      </c>
      <c r="R8" s="29" t="s">
        <v>335</v>
      </c>
      <c r="S8" s="29" t="s">
        <v>132</v>
      </c>
      <c r="T8" s="29" t="s">
        <v>252</v>
      </c>
      <c r="U8" s="29" t="s">
        <v>234</v>
      </c>
      <c r="V8" s="29" t="s">
        <v>201</v>
      </c>
      <c r="W8" s="29" t="s">
        <v>203</v>
      </c>
      <c r="X8" s="29" t="s">
        <v>781</v>
      </c>
      <c r="Y8" s="29" t="s">
        <v>137</v>
      </c>
      <c r="Z8" s="29" t="s">
        <v>198</v>
      </c>
      <c r="AA8" s="29" t="s">
        <v>132</v>
      </c>
      <c r="AB8" s="29" t="s">
        <v>273</v>
      </c>
      <c r="AC8" s="29" t="s">
        <v>355</v>
      </c>
      <c r="AD8" s="29" t="s">
        <v>337</v>
      </c>
      <c r="AE8" s="29" t="s">
        <v>412</v>
      </c>
      <c r="AF8" s="29" t="s">
        <v>498</v>
      </c>
      <c r="AG8" s="29" t="s">
        <v>283</v>
      </c>
      <c r="AH8" s="29" t="s">
        <v>502</v>
      </c>
      <c r="AI8" s="29" t="s">
        <v>868</v>
      </c>
      <c r="AJ8" s="29" t="s">
        <v>386</v>
      </c>
      <c r="AK8" s="29" t="s">
        <v>274</v>
      </c>
      <c r="AL8" s="29" t="s">
        <v>332</v>
      </c>
      <c r="AM8" s="29" t="s">
        <v>707</v>
      </c>
      <c r="AN8" s="29" t="s">
        <v>233</v>
      </c>
      <c r="AO8" s="29" t="s">
        <v>99</v>
      </c>
      <c r="AP8" s="29" t="s">
        <v>611</v>
      </c>
    </row>
    <row r="9" spans="1:42" ht="20.100000000000001" customHeight="1" x14ac:dyDescent="0.35">
      <c r="A9" s="30" t="s">
        <v>706</v>
      </c>
      <c r="B9" s="32" t="s">
        <v>567</v>
      </c>
      <c r="C9" s="32" t="s">
        <v>155</v>
      </c>
      <c r="D9" s="32" t="s">
        <v>315</v>
      </c>
      <c r="E9" s="32" t="s">
        <v>175</v>
      </c>
      <c r="F9" s="32" t="s">
        <v>478</v>
      </c>
      <c r="G9" s="32" t="s">
        <v>316</v>
      </c>
      <c r="H9" s="32" t="s">
        <v>181</v>
      </c>
      <c r="I9" s="32" t="s">
        <v>401</v>
      </c>
      <c r="J9" s="32" t="s">
        <v>316</v>
      </c>
      <c r="K9" s="32" t="s">
        <v>211</v>
      </c>
      <c r="L9" s="32" t="s">
        <v>157</v>
      </c>
      <c r="M9" s="32" t="s">
        <v>152</v>
      </c>
      <c r="N9" s="32" t="s">
        <v>155</v>
      </c>
      <c r="O9" s="32" t="s">
        <v>182</v>
      </c>
      <c r="P9" s="32" t="s">
        <v>172</v>
      </c>
      <c r="Q9" s="32" t="s">
        <v>177</v>
      </c>
      <c r="R9" s="32" t="s">
        <v>169</v>
      </c>
      <c r="S9" s="32" t="s">
        <v>167</v>
      </c>
      <c r="T9" s="32" t="s">
        <v>169</v>
      </c>
      <c r="U9" s="32" t="s">
        <v>316</v>
      </c>
      <c r="V9" s="32" t="s">
        <v>175</v>
      </c>
      <c r="W9" s="32" t="s">
        <v>268</v>
      </c>
      <c r="X9" s="32" t="s">
        <v>170</v>
      </c>
      <c r="Y9" s="32" t="s">
        <v>173</v>
      </c>
      <c r="Z9" s="32" t="s">
        <v>165</v>
      </c>
      <c r="AA9" s="32" t="s">
        <v>174</v>
      </c>
      <c r="AB9" s="32" t="s">
        <v>316</v>
      </c>
      <c r="AC9" s="32" t="s">
        <v>271</v>
      </c>
      <c r="AD9" s="32" t="s">
        <v>406</v>
      </c>
      <c r="AE9" s="32" t="s">
        <v>479</v>
      </c>
      <c r="AF9" s="32" t="s">
        <v>427</v>
      </c>
      <c r="AG9" s="32" t="s">
        <v>321</v>
      </c>
      <c r="AH9" s="32" t="s">
        <v>223</v>
      </c>
      <c r="AI9" s="32" t="s">
        <v>216</v>
      </c>
      <c r="AJ9" s="32" t="s">
        <v>315</v>
      </c>
      <c r="AK9" s="32" t="s">
        <v>160</v>
      </c>
      <c r="AL9" s="32" t="s">
        <v>259</v>
      </c>
      <c r="AM9" s="32" t="s">
        <v>230</v>
      </c>
      <c r="AN9" s="32" t="s">
        <v>318</v>
      </c>
      <c r="AO9" s="32" t="s">
        <v>567</v>
      </c>
      <c r="AP9" s="32" t="s">
        <v>218</v>
      </c>
    </row>
    <row r="10" spans="1:42" ht="20.100000000000001" customHeight="1" x14ac:dyDescent="0.35">
      <c r="A10" s="28" t="s">
        <v>683</v>
      </c>
      <c r="B10" s="29" t="s">
        <v>869</v>
      </c>
      <c r="C10" s="29" t="s">
        <v>697</v>
      </c>
      <c r="D10" s="29" t="s">
        <v>870</v>
      </c>
      <c r="E10" s="29" t="s">
        <v>434</v>
      </c>
      <c r="F10" s="29" t="s">
        <v>772</v>
      </c>
      <c r="G10" s="29" t="s">
        <v>391</v>
      </c>
      <c r="H10" s="29" t="s">
        <v>871</v>
      </c>
      <c r="I10" s="29" t="s">
        <v>128</v>
      </c>
      <c r="J10" s="29" t="s">
        <v>576</v>
      </c>
      <c r="K10" s="29" t="s">
        <v>821</v>
      </c>
      <c r="L10" s="29" t="s">
        <v>872</v>
      </c>
      <c r="M10" s="29" t="s">
        <v>784</v>
      </c>
      <c r="N10" s="29" t="s">
        <v>716</v>
      </c>
      <c r="O10" s="29" t="s">
        <v>356</v>
      </c>
      <c r="P10" s="29" t="s">
        <v>100</v>
      </c>
      <c r="Q10" s="29" t="s">
        <v>192</v>
      </c>
      <c r="R10" s="29" t="s">
        <v>149</v>
      </c>
      <c r="S10" s="29" t="s">
        <v>93</v>
      </c>
      <c r="T10" s="29" t="s">
        <v>302</v>
      </c>
      <c r="U10" s="29" t="s">
        <v>197</v>
      </c>
      <c r="V10" s="29" t="s">
        <v>99</v>
      </c>
      <c r="W10" s="29" t="s">
        <v>199</v>
      </c>
      <c r="X10" s="29" t="s">
        <v>249</v>
      </c>
      <c r="Y10" s="29" t="s">
        <v>302</v>
      </c>
      <c r="Z10" s="29" t="s">
        <v>442</v>
      </c>
      <c r="AA10" s="29" t="s">
        <v>198</v>
      </c>
      <c r="AB10" s="29" t="s">
        <v>274</v>
      </c>
      <c r="AC10" s="29" t="s">
        <v>775</v>
      </c>
      <c r="AD10" s="29" t="s">
        <v>357</v>
      </c>
      <c r="AE10" s="29" t="s">
        <v>139</v>
      </c>
      <c r="AF10" s="29" t="s">
        <v>72</v>
      </c>
      <c r="AG10" s="29" t="s">
        <v>274</v>
      </c>
      <c r="AH10" s="29" t="s">
        <v>873</v>
      </c>
      <c r="AI10" s="29" t="s">
        <v>441</v>
      </c>
      <c r="AJ10" s="29" t="s">
        <v>457</v>
      </c>
      <c r="AK10" s="29" t="s">
        <v>274</v>
      </c>
      <c r="AL10" s="29" t="s">
        <v>790</v>
      </c>
      <c r="AM10" s="29" t="s">
        <v>874</v>
      </c>
      <c r="AN10" s="29" t="s">
        <v>256</v>
      </c>
      <c r="AO10" s="29" t="s">
        <v>149</v>
      </c>
      <c r="AP10" s="29" t="s">
        <v>126</v>
      </c>
    </row>
    <row r="11" spans="1:42" ht="20.100000000000001" customHeight="1" x14ac:dyDescent="0.35">
      <c r="A11" s="30" t="s">
        <v>694</v>
      </c>
      <c r="B11" s="32" t="s">
        <v>212</v>
      </c>
      <c r="C11" s="32" t="s">
        <v>346</v>
      </c>
      <c r="D11" s="32" t="s">
        <v>211</v>
      </c>
      <c r="E11" s="32" t="s">
        <v>181</v>
      </c>
      <c r="F11" s="32" t="s">
        <v>158</v>
      </c>
      <c r="G11" s="32" t="s">
        <v>168</v>
      </c>
      <c r="H11" s="32" t="s">
        <v>211</v>
      </c>
      <c r="I11" s="32" t="s">
        <v>226</v>
      </c>
      <c r="J11" s="32" t="s">
        <v>163</v>
      </c>
      <c r="K11" s="32" t="s">
        <v>152</v>
      </c>
      <c r="L11" s="32" t="s">
        <v>212</v>
      </c>
      <c r="M11" s="32" t="s">
        <v>211</v>
      </c>
      <c r="N11" s="32" t="s">
        <v>153</v>
      </c>
      <c r="O11" s="32" t="s">
        <v>361</v>
      </c>
      <c r="P11" s="32" t="s">
        <v>261</v>
      </c>
      <c r="Q11" s="32" t="s">
        <v>347</v>
      </c>
      <c r="R11" s="32" t="s">
        <v>262</v>
      </c>
      <c r="S11" s="32" t="s">
        <v>321</v>
      </c>
      <c r="T11" s="32" t="s">
        <v>270</v>
      </c>
      <c r="U11" s="32" t="s">
        <v>264</v>
      </c>
      <c r="V11" s="32" t="s">
        <v>264</v>
      </c>
      <c r="W11" s="32" t="s">
        <v>347</v>
      </c>
      <c r="X11" s="32" t="s">
        <v>259</v>
      </c>
      <c r="Y11" s="32" t="s">
        <v>219</v>
      </c>
      <c r="Z11" s="32" t="s">
        <v>221</v>
      </c>
      <c r="AA11" s="32" t="s">
        <v>157</v>
      </c>
      <c r="AB11" s="32" t="s">
        <v>160</v>
      </c>
      <c r="AC11" s="32" t="s">
        <v>180</v>
      </c>
      <c r="AD11" s="32" t="s">
        <v>262</v>
      </c>
      <c r="AE11" s="32" t="s">
        <v>269</v>
      </c>
      <c r="AF11" s="32" t="s">
        <v>159</v>
      </c>
      <c r="AG11" s="32" t="s">
        <v>219</v>
      </c>
      <c r="AH11" s="32" t="s">
        <v>348</v>
      </c>
      <c r="AI11" s="32" t="s">
        <v>179</v>
      </c>
      <c r="AJ11" s="32" t="s">
        <v>345</v>
      </c>
      <c r="AK11" s="32" t="s">
        <v>181</v>
      </c>
      <c r="AL11" s="32" t="s">
        <v>182</v>
      </c>
      <c r="AM11" s="32" t="s">
        <v>172</v>
      </c>
      <c r="AN11" s="32" t="s">
        <v>271</v>
      </c>
      <c r="AO11" s="32" t="s">
        <v>153</v>
      </c>
      <c r="AP11" s="32" t="s">
        <v>264</v>
      </c>
    </row>
    <row r="12" spans="1:42" ht="20.100000000000001" customHeight="1" x14ac:dyDescent="0.35">
      <c r="A12" s="28" t="s">
        <v>272</v>
      </c>
      <c r="B12" s="29" t="s">
        <v>820</v>
      </c>
      <c r="C12" s="29" t="s">
        <v>875</v>
      </c>
      <c r="D12" s="29" t="s">
        <v>539</v>
      </c>
      <c r="E12" s="29" t="s">
        <v>273</v>
      </c>
      <c r="F12" s="29" t="s">
        <v>476</v>
      </c>
      <c r="G12" s="29" t="s">
        <v>547</v>
      </c>
      <c r="H12" s="29" t="s">
        <v>498</v>
      </c>
      <c r="I12" s="29" t="s">
        <v>619</v>
      </c>
      <c r="J12" s="29" t="s">
        <v>502</v>
      </c>
      <c r="K12" s="29" t="s">
        <v>545</v>
      </c>
      <c r="L12" s="29" t="s">
        <v>876</v>
      </c>
      <c r="M12" s="29" t="s">
        <v>54</v>
      </c>
      <c r="N12" s="29" t="s">
        <v>335</v>
      </c>
      <c r="O12" s="29" t="s">
        <v>138</v>
      </c>
      <c r="P12" s="29" t="s">
        <v>303</v>
      </c>
      <c r="Q12" s="29" t="s">
        <v>301</v>
      </c>
      <c r="R12" s="29" t="s">
        <v>352</v>
      </c>
      <c r="S12" s="29" t="s">
        <v>132</v>
      </c>
      <c r="T12" s="29" t="s">
        <v>197</v>
      </c>
      <c r="U12" s="29" t="s">
        <v>196</v>
      </c>
      <c r="V12" s="29" t="s">
        <v>247</v>
      </c>
      <c r="W12" s="29" t="s">
        <v>135</v>
      </c>
      <c r="X12" s="29" t="s">
        <v>131</v>
      </c>
      <c r="Y12" s="29" t="s">
        <v>93</v>
      </c>
      <c r="Z12" s="29" t="s">
        <v>203</v>
      </c>
      <c r="AA12" s="29" t="s">
        <v>198</v>
      </c>
      <c r="AB12" s="29" t="s">
        <v>198</v>
      </c>
      <c r="AC12" s="29" t="s">
        <v>54</v>
      </c>
      <c r="AD12" s="29" t="s">
        <v>476</v>
      </c>
      <c r="AE12" s="29" t="s">
        <v>113</v>
      </c>
      <c r="AF12" s="29" t="s">
        <v>423</v>
      </c>
      <c r="AG12" s="29" t="s">
        <v>113</v>
      </c>
      <c r="AH12" s="29" t="s">
        <v>253</v>
      </c>
      <c r="AI12" s="29" t="s">
        <v>437</v>
      </c>
      <c r="AJ12" s="29" t="s">
        <v>539</v>
      </c>
      <c r="AK12" s="29" t="s">
        <v>149</v>
      </c>
      <c r="AL12" s="29" t="s">
        <v>53</v>
      </c>
      <c r="AM12" s="29" t="s">
        <v>658</v>
      </c>
      <c r="AN12" s="29" t="s">
        <v>139</v>
      </c>
      <c r="AO12" s="29" t="s">
        <v>135</v>
      </c>
      <c r="AP12" s="29" t="s">
        <v>615</v>
      </c>
    </row>
    <row r="13" spans="1:42" ht="20.100000000000001" customHeight="1" x14ac:dyDescent="0.35">
      <c r="A13" s="30" t="s">
        <v>275</v>
      </c>
      <c r="B13" s="32" t="s">
        <v>264</v>
      </c>
      <c r="C13" s="32" t="s">
        <v>229</v>
      </c>
      <c r="D13" s="32">
        <v>0.08</v>
      </c>
      <c r="E13" s="32" t="s">
        <v>171</v>
      </c>
      <c r="F13" s="32" t="s">
        <v>262</v>
      </c>
      <c r="G13" s="32" t="s">
        <v>264</v>
      </c>
      <c r="H13" s="32" t="s">
        <v>260</v>
      </c>
      <c r="I13" s="32" t="s">
        <v>264</v>
      </c>
      <c r="J13" s="32" t="s">
        <v>177</v>
      </c>
      <c r="K13" s="32" t="s">
        <v>271</v>
      </c>
      <c r="L13" s="32" t="s">
        <v>229</v>
      </c>
      <c r="M13" s="32" t="s">
        <v>271</v>
      </c>
      <c r="N13" s="32" t="s">
        <v>223</v>
      </c>
      <c r="O13" s="32" t="s">
        <v>219</v>
      </c>
      <c r="P13" s="32" t="s">
        <v>229</v>
      </c>
      <c r="Q13" s="32" t="s">
        <v>229</v>
      </c>
      <c r="R13" s="32">
        <v>0.32</v>
      </c>
      <c r="S13" s="32" t="s">
        <v>269</v>
      </c>
      <c r="T13" s="32" t="s">
        <v>264</v>
      </c>
      <c r="U13" s="32">
        <v>0.39</v>
      </c>
      <c r="V13" s="32" t="s">
        <v>161</v>
      </c>
      <c r="W13" s="32" t="s">
        <v>165</v>
      </c>
      <c r="X13" s="32" t="s">
        <v>223</v>
      </c>
      <c r="Y13" s="32" t="s">
        <v>167</v>
      </c>
      <c r="Z13" s="32" t="s">
        <v>223</v>
      </c>
      <c r="AA13" s="32" t="s">
        <v>175</v>
      </c>
      <c r="AB13" s="32" t="s">
        <v>215</v>
      </c>
      <c r="AC13" s="32" t="s">
        <v>229</v>
      </c>
      <c r="AD13" s="32" t="s">
        <v>214</v>
      </c>
      <c r="AE13" s="32" t="s">
        <v>269</v>
      </c>
      <c r="AF13" s="32" t="s">
        <v>429</v>
      </c>
      <c r="AG13" s="32" t="s">
        <v>219</v>
      </c>
      <c r="AH13" s="32" t="s">
        <v>230</v>
      </c>
      <c r="AI13" s="32" t="s">
        <v>171</v>
      </c>
      <c r="AJ13" s="32" t="s">
        <v>428</v>
      </c>
      <c r="AK13" s="32" t="s">
        <v>428</v>
      </c>
      <c r="AL13" s="32">
        <v>0.16</v>
      </c>
      <c r="AM13" s="32" t="s">
        <v>259</v>
      </c>
      <c r="AN13" s="32" t="s">
        <v>177</v>
      </c>
      <c r="AO13" s="32" t="s">
        <v>171</v>
      </c>
      <c r="AP13" s="32" t="s">
        <v>215</v>
      </c>
    </row>
    <row r="14" spans="1:42" x14ac:dyDescent="0.3">
      <c r="B14" s="4">
        <f>((B9)+(B11)+(B13))</f>
        <v>1</v>
      </c>
      <c r="C14" s="4">
        <f t="shared" ref="C14:AP14" si="0">((C9)+(C11)+(C13))</f>
        <v>1</v>
      </c>
      <c r="D14" s="4">
        <f t="shared" si="0"/>
        <v>1</v>
      </c>
      <c r="E14" s="4">
        <f t="shared" si="0"/>
        <v>1</v>
      </c>
      <c r="F14" s="4">
        <f t="shared" si="0"/>
        <v>0.99999999999999989</v>
      </c>
      <c r="G14" s="4">
        <f t="shared" si="0"/>
        <v>1</v>
      </c>
      <c r="H14" s="4">
        <f t="shared" si="0"/>
        <v>1</v>
      </c>
      <c r="I14" s="4">
        <f t="shared" si="0"/>
        <v>1</v>
      </c>
      <c r="J14" s="4">
        <f t="shared" si="0"/>
        <v>0.99999999999999989</v>
      </c>
      <c r="K14" s="4">
        <f t="shared" si="0"/>
        <v>1</v>
      </c>
      <c r="L14" s="4">
        <f t="shared" si="0"/>
        <v>1</v>
      </c>
      <c r="M14" s="4">
        <f t="shared" si="0"/>
        <v>1</v>
      </c>
      <c r="N14" s="4">
        <f t="shared" si="0"/>
        <v>1</v>
      </c>
      <c r="O14" s="4">
        <f t="shared" si="0"/>
        <v>1</v>
      </c>
      <c r="P14" s="4">
        <f t="shared" si="0"/>
        <v>1</v>
      </c>
      <c r="Q14" s="4">
        <f t="shared" si="0"/>
        <v>1</v>
      </c>
      <c r="R14" s="4">
        <f t="shared" si="0"/>
        <v>1</v>
      </c>
      <c r="S14" s="4">
        <f t="shared" si="0"/>
        <v>1</v>
      </c>
      <c r="T14" s="4">
        <f t="shared" si="0"/>
        <v>0.99999999999999989</v>
      </c>
      <c r="U14" s="4">
        <f t="shared" si="0"/>
        <v>1</v>
      </c>
      <c r="V14" s="4">
        <f t="shared" si="0"/>
        <v>1</v>
      </c>
      <c r="W14" s="4">
        <f t="shared" si="0"/>
        <v>1</v>
      </c>
      <c r="X14" s="4">
        <f t="shared" si="0"/>
        <v>1</v>
      </c>
      <c r="Y14" s="4">
        <f t="shared" si="0"/>
        <v>1</v>
      </c>
      <c r="Z14" s="4">
        <f t="shared" si="0"/>
        <v>1</v>
      </c>
      <c r="AA14" s="4">
        <f t="shared" si="0"/>
        <v>1</v>
      </c>
      <c r="AB14" s="4">
        <f t="shared" si="0"/>
        <v>0.99999999999999989</v>
      </c>
      <c r="AC14" s="4">
        <f t="shared" si="0"/>
        <v>1</v>
      </c>
      <c r="AD14" s="4">
        <f t="shared" si="0"/>
        <v>1</v>
      </c>
      <c r="AE14" s="4">
        <f t="shared" si="0"/>
        <v>1</v>
      </c>
      <c r="AF14" s="4">
        <f t="shared" si="0"/>
        <v>1</v>
      </c>
      <c r="AG14" s="4">
        <f t="shared" si="0"/>
        <v>1</v>
      </c>
      <c r="AH14" s="4">
        <f t="shared" si="0"/>
        <v>1</v>
      </c>
      <c r="AI14" s="4">
        <f t="shared" si="0"/>
        <v>1</v>
      </c>
      <c r="AJ14" s="4">
        <f t="shared" si="0"/>
        <v>1</v>
      </c>
      <c r="AK14" s="4">
        <f t="shared" si="0"/>
        <v>1</v>
      </c>
      <c r="AL14" s="4">
        <f t="shared" si="0"/>
        <v>1</v>
      </c>
      <c r="AM14" s="4">
        <f t="shared" si="0"/>
        <v>1</v>
      </c>
      <c r="AN14" s="4">
        <f t="shared" si="0"/>
        <v>1</v>
      </c>
      <c r="AO14" s="4">
        <f t="shared" si="0"/>
        <v>1</v>
      </c>
      <c r="AP14" s="4">
        <f t="shared" si="0"/>
        <v>1</v>
      </c>
    </row>
  </sheetData>
  <sheetProtection algorithmName="SHA-512" hashValue="m27ttifzO4WLe+Yken3F5Yt/gF28jA8IQWisQfG02Cp8MG1BUjBN4S5RTzZjyHrchPiGPUjcnsp2WYAkGEytjQ==" saltValue="/CjwHbcTEEiE5lQLXBIbkA==" spinCount="100000" sheet="1" objects="1" scenarios="1"/>
  <mergeCells count="10">
    <mergeCell ref="P4:AC4"/>
    <mergeCell ref="AD4:AH4"/>
    <mergeCell ref="AI4:AL4"/>
    <mergeCell ref="AM4:AP4"/>
    <mergeCell ref="A2:O2"/>
    <mergeCell ref="C4:D4"/>
    <mergeCell ref="E4:H4"/>
    <mergeCell ref="I4:K4"/>
    <mergeCell ref="L4:O4"/>
    <mergeCell ref="AN2:AO2"/>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B13:C13 E13:Q13 S13:T13 V13:AK13 AM13:AP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P14"/>
  <sheetViews>
    <sheetView showGridLines="0" workbookViewId="0">
      <pane xSplit="2" topLeftCell="C1" activePane="topRight" state="frozen"/>
      <selection pane="topRight" activeCell="A2" sqref="A2:O2"/>
    </sheetView>
  </sheetViews>
  <sheetFormatPr defaultRowHeight="14.4" x14ac:dyDescent="0.3"/>
  <cols>
    <col min="1" max="1" width="41" customWidth="1"/>
    <col min="2" max="42" width="13.77734375" customWidth="1"/>
  </cols>
  <sheetData>
    <row r="1" spans="1:42" ht="21" x14ac:dyDescent="0.4">
      <c r="A1" s="27" t="str">
        <f>HYPERLINK("#Contents!A1","Return to Contents")</f>
        <v>Return to Contents</v>
      </c>
    </row>
    <row r="2" spans="1:42" ht="28.2" customHeight="1" x14ac:dyDescent="0.4">
      <c r="A2" s="67" t="s">
        <v>969</v>
      </c>
      <c r="B2" s="76"/>
      <c r="C2" s="76"/>
      <c r="D2" s="76"/>
      <c r="E2" s="76"/>
      <c r="F2" s="76"/>
      <c r="G2" s="76"/>
      <c r="H2" s="76"/>
      <c r="I2" s="76"/>
      <c r="J2" s="76"/>
      <c r="K2" s="76"/>
      <c r="L2" s="76"/>
      <c r="M2" s="76"/>
      <c r="N2" s="76"/>
      <c r="O2" s="76"/>
      <c r="AL2" s="25" t="s">
        <v>950</v>
      </c>
      <c r="AM2" s="26" t="s">
        <v>951</v>
      </c>
      <c r="AN2" s="66" t="s">
        <v>952</v>
      </c>
      <c r="AO2" s="66"/>
    </row>
    <row r="3" spans="1:42" ht="7.2"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6.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362</v>
      </c>
      <c r="C7" s="31" t="s">
        <v>77</v>
      </c>
      <c r="D7" s="31" t="s">
        <v>78</v>
      </c>
      <c r="E7" s="31" t="s">
        <v>79</v>
      </c>
      <c r="F7" s="31" t="s">
        <v>364</v>
      </c>
      <c r="G7" s="31" t="s">
        <v>81</v>
      </c>
      <c r="H7" s="31" t="s">
        <v>82</v>
      </c>
      <c r="I7" s="31" t="s">
        <v>365</v>
      </c>
      <c r="J7" s="31" t="s">
        <v>768</v>
      </c>
      <c r="K7" s="31" t="s">
        <v>366</v>
      </c>
      <c r="L7" s="31" t="s">
        <v>86</v>
      </c>
      <c r="M7" s="31" t="s">
        <v>87</v>
      </c>
      <c r="N7" s="31" t="s">
        <v>143</v>
      </c>
      <c r="O7" s="31" t="s">
        <v>89</v>
      </c>
      <c r="P7" s="31" t="s">
        <v>90</v>
      </c>
      <c r="Q7" s="31" t="s">
        <v>91</v>
      </c>
      <c r="R7" s="31" t="s">
        <v>92</v>
      </c>
      <c r="S7" s="31" t="s">
        <v>93</v>
      </c>
      <c r="T7" s="31" t="s">
        <v>367</v>
      </c>
      <c r="U7" s="31" t="s">
        <v>94</v>
      </c>
      <c r="V7" s="31" t="s">
        <v>95</v>
      </c>
      <c r="W7" s="31" t="s">
        <v>73</v>
      </c>
      <c r="X7" s="31" t="s">
        <v>286</v>
      </c>
      <c r="Y7" s="31" t="s">
        <v>97</v>
      </c>
      <c r="Z7" s="31" t="s">
        <v>505</v>
      </c>
      <c r="AA7" s="31" t="s">
        <v>99</v>
      </c>
      <c r="AB7" s="31" t="s">
        <v>109</v>
      </c>
      <c r="AC7" s="31" t="s">
        <v>101</v>
      </c>
      <c r="AD7" s="31" t="s">
        <v>102</v>
      </c>
      <c r="AE7" s="31" t="s">
        <v>188</v>
      </c>
      <c r="AF7" s="31" t="s">
        <v>104</v>
      </c>
      <c r="AG7" s="31" t="s">
        <v>105</v>
      </c>
      <c r="AH7" s="31" t="s">
        <v>106</v>
      </c>
      <c r="AI7" s="31" t="s">
        <v>288</v>
      </c>
      <c r="AJ7" s="31" t="s">
        <v>289</v>
      </c>
      <c r="AK7" s="31" t="s">
        <v>100</v>
      </c>
      <c r="AL7" s="31" t="s">
        <v>110</v>
      </c>
      <c r="AM7" s="31" t="s">
        <v>111</v>
      </c>
      <c r="AN7" s="31" t="s">
        <v>112</v>
      </c>
      <c r="AO7" s="31" t="s">
        <v>274</v>
      </c>
      <c r="AP7" s="31" t="s">
        <v>114</v>
      </c>
    </row>
    <row r="8" spans="1:42" ht="20.100000000000001" customHeight="1" x14ac:dyDescent="0.35">
      <c r="A8" s="28" t="s">
        <v>695</v>
      </c>
      <c r="B8" s="29" t="s">
        <v>877</v>
      </c>
      <c r="C8" s="29" t="s">
        <v>758</v>
      </c>
      <c r="D8" s="29" t="s">
        <v>91</v>
      </c>
      <c r="E8" s="29" t="s">
        <v>878</v>
      </c>
      <c r="F8" s="29" t="s">
        <v>192</v>
      </c>
      <c r="G8" s="29" t="s">
        <v>66</v>
      </c>
      <c r="H8" s="29" t="s">
        <v>562</v>
      </c>
      <c r="I8" s="29" t="s">
        <v>879</v>
      </c>
      <c r="J8" s="29" t="s">
        <v>412</v>
      </c>
      <c r="K8" s="29" t="s">
        <v>556</v>
      </c>
      <c r="L8" s="29" t="s">
        <v>880</v>
      </c>
      <c r="M8" s="29" t="s">
        <v>112</v>
      </c>
      <c r="N8" s="29" t="s">
        <v>128</v>
      </c>
      <c r="O8" s="29" t="s">
        <v>518</v>
      </c>
      <c r="P8" s="29" t="s">
        <v>881</v>
      </c>
      <c r="Q8" s="29" t="s">
        <v>94</v>
      </c>
      <c r="R8" s="29" t="s">
        <v>59</v>
      </c>
      <c r="S8" s="29" t="s">
        <v>354</v>
      </c>
      <c r="T8" s="29" t="s">
        <v>335</v>
      </c>
      <c r="U8" s="29" t="s">
        <v>134</v>
      </c>
      <c r="V8" s="29" t="s">
        <v>130</v>
      </c>
      <c r="W8" s="29" t="s">
        <v>203</v>
      </c>
      <c r="X8" s="29" t="s">
        <v>72</v>
      </c>
      <c r="Y8" s="29" t="s">
        <v>882</v>
      </c>
      <c r="Z8" s="29" t="s">
        <v>99</v>
      </c>
      <c r="AA8" s="29" t="s">
        <v>132</v>
      </c>
      <c r="AB8" s="29" t="s">
        <v>273</v>
      </c>
      <c r="AC8" s="29" t="s">
        <v>350</v>
      </c>
      <c r="AD8" s="29" t="s">
        <v>487</v>
      </c>
      <c r="AE8" s="29" t="s">
        <v>821</v>
      </c>
      <c r="AF8" s="29" t="s">
        <v>312</v>
      </c>
      <c r="AG8" s="29" t="s">
        <v>883</v>
      </c>
      <c r="AH8" s="29" t="s">
        <v>441</v>
      </c>
      <c r="AI8" s="29" t="s">
        <v>884</v>
      </c>
      <c r="AJ8" s="29" t="s">
        <v>518</v>
      </c>
      <c r="AK8" s="29" t="s">
        <v>274</v>
      </c>
      <c r="AL8" s="29" t="s">
        <v>520</v>
      </c>
      <c r="AM8" s="29" t="s">
        <v>112</v>
      </c>
      <c r="AN8" s="29" t="s">
        <v>649</v>
      </c>
      <c r="AO8" s="29" t="s">
        <v>99</v>
      </c>
      <c r="AP8" s="29" t="s">
        <v>885</v>
      </c>
    </row>
    <row r="9" spans="1:42" ht="20.100000000000001" customHeight="1" x14ac:dyDescent="0.35">
      <c r="A9" s="30" t="s">
        <v>706</v>
      </c>
      <c r="B9" s="32" t="s">
        <v>175</v>
      </c>
      <c r="C9" s="32" t="s">
        <v>155</v>
      </c>
      <c r="D9" s="32" t="s">
        <v>317</v>
      </c>
      <c r="E9" s="32" t="s">
        <v>481</v>
      </c>
      <c r="F9" s="32" t="s">
        <v>405</v>
      </c>
      <c r="G9" s="32" t="s">
        <v>175</v>
      </c>
      <c r="H9" s="32" t="s">
        <v>160</v>
      </c>
      <c r="I9" s="32" t="s">
        <v>404</v>
      </c>
      <c r="J9" s="32" t="s">
        <v>315</v>
      </c>
      <c r="K9" s="32" t="s">
        <v>168</v>
      </c>
      <c r="L9" s="32" t="s">
        <v>567</v>
      </c>
      <c r="M9" s="32" t="s">
        <v>157</v>
      </c>
      <c r="N9" s="32" t="s">
        <v>315</v>
      </c>
      <c r="O9" s="32" t="s">
        <v>402</v>
      </c>
      <c r="P9" s="32" t="s">
        <v>318</v>
      </c>
      <c r="Q9" s="32" t="s">
        <v>177</v>
      </c>
      <c r="R9" s="32" t="s">
        <v>182</v>
      </c>
      <c r="S9" s="32" t="s">
        <v>427</v>
      </c>
      <c r="T9" s="32" t="s">
        <v>323</v>
      </c>
      <c r="U9" s="32" t="s">
        <v>323</v>
      </c>
      <c r="V9" s="32" t="s">
        <v>404</v>
      </c>
      <c r="W9" s="32" t="s">
        <v>266</v>
      </c>
      <c r="X9" s="32" t="s">
        <v>324</v>
      </c>
      <c r="Y9" s="32" t="s">
        <v>217</v>
      </c>
      <c r="Z9" s="32" t="s">
        <v>262</v>
      </c>
      <c r="AA9" s="32" t="s">
        <v>174</v>
      </c>
      <c r="AB9" s="32" t="s">
        <v>316</v>
      </c>
      <c r="AC9" s="32" t="s">
        <v>429</v>
      </c>
      <c r="AD9" s="32" t="s">
        <v>402</v>
      </c>
      <c r="AE9" s="32" t="s">
        <v>483</v>
      </c>
      <c r="AF9" s="32" t="s">
        <v>408</v>
      </c>
      <c r="AG9" s="32" t="s">
        <v>217</v>
      </c>
      <c r="AH9" s="32" t="s">
        <v>177</v>
      </c>
      <c r="AI9" s="32" t="s">
        <v>225</v>
      </c>
      <c r="AJ9" s="32" t="s">
        <v>567</v>
      </c>
      <c r="AK9" s="32" t="s">
        <v>163</v>
      </c>
      <c r="AL9" s="32" t="s">
        <v>428</v>
      </c>
      <c r="AM9" s="32" t="s">
        <v>271</v>
      </c>
      <c r="AN9" s="32" t="s">
        <v>348</v>
      </c>
      <c r="AO9" s="32" t="s">
        <v>567</v>
      </c>
      <c r="AP9" s="32" t="s">
        <v>228</v>
      </c>
    </row>
    <row r="10" spans="1:42" ht="20.100000000000001" customHeight="1" x14ac:dyDescent="0.35">
      <c r="A10" s="28" t="s">
        <v>683</v>
      </c>
      <c r="B10" s="29" t="s">
        <v>886</v>
      </c>
      <c r="C10" s="29" t="s">
        <v>450</v>
      </c>
      <c r="D10" s="29" t="s">
        <v>412</v>
      </c>
      <c r="E10" s="29" t="s">
        <v>334</v>
      </c>
      <c r="F10" s="29" t="s">
        <v>789</v>
      </c>
      <c r="G10" s="29" t="s">
        <v>518</v>
      </c>
      <c r="H10" s="29" t="s">
        <v>542</v>
      </c>
      <c r="I10" s="29" t="s">
        <v>887</v>
      </c>
      <c r="J10" s="29" t="s">
        <v>781</v>
      </c>
      <c r="K10" s="29" t="s">
        <v>842</v>
      </c>
      <c r="L10" s="29" t="s">
        <v>888</v>
      </c>
      <c r="M10" s="29" t="s">
        <v>235</v>
      </c>
      <c r="N10" s="29" t="s">
        <v>889</v>
      </c>
      <c r="O10" s="29" t="s">
        <v>233</v>
      </c>
      <c r="P10" s="29" t="s">
        <v>251</v>
      </c>
      <c r="Q10" s="29" t="s">
        <v>817</v>
      </c>
      <c r="R10" s="29" t="s">
        <v>203</v>
      </c>
      <c r="S10" s="29" t="s">
        <v>203</v>
      </c>
      <c r="T10" s="29" t="s">
        <v>274</v>
      </c>
      <c r="U10" s="29" t="s">
        <v>354</v>
      </c>
      <c r="V10" s="29" t="s">
        <v>149</v>
      </c>
      <c r="W10" s="29" t="s">
        <v>113</v>
      </c>
      <c r="X10" s="29" t="s">
        <v>486</v>
      </c>
      <c r="Y10" s="29" t="s">
        <v>274</v>
      </c>
      <c r="Z10" s="29" t="s">
        <v>54</v>
      </c>
      <c r="AA10" s="29" t="s">
        <v>354</v>
      </c>
      <c r="AB10" s="29" t="s">
        <v>197</v>
      </c>
      <c r="AC10" s="29" t="s">
        <v>445</v>
      </c>
      <c r="AD10" s="29" t="s">
        <v>92</v>
      </c>
      <c r="AE10" s="29" t="s">
        <v>139</v>
      </c>
      <c r="AF10" s="29" t="s">
        <v>293</v>
      </c>
      <c r="AG10" s="29" t="s">
        <v>60</v>
      </c>
      <c r="AH10" s="29" t="s">
        <v>331</v>
      </c>
      <c r="AI10" s="29" t="s">
        <v>505</v>
      </c>
      <c r="AJ10" s="29" t="s">
        <v>426</v>
      </c>
      <c r="AK10" s="29" t="s">
        <v>60</v>
      </c>
      <c r="AL10" s="29" t="s">
        <v>308</v>
      </c>
      <c r="AM10" s="29" t="s">
        <v>292</v>
      </c>
      <c r="AN10" s="29" t="s">
        <v>52</v>
      </c>
      <c r="AO10" s="29" t="s">
        <v>149</v>
      </c>
      <c r="AP10" s="29" t="s">
        <v>658</v>
      </c>
    </row>
    <row r="11" spans="1:42" ht="20.100000000000001" customHeight="1" x14ac:dyDescent="0.35">
      <c r="A11" s="30" t="s">
        <v>694</v>
      </c>
      <c r="B11" s="32" t="s">
        <v>408</v>
      </c>
      <c r="C11" s="32" t="s">
        <v>345</v>
      </c>
      <c r="D11" s="32" t="s">
        <v>270</v>
      </c>
      <c r="E11" s="32" t="s">
        <v>408</v>
      </c>
      <c r="F11" s="32" t="s">
        <v>263</v>
      </c>
      <c r="G11" s="32" t="s">
        <v>345</v>
      </c>
      <c r="H11" s="32" t="s">
        <v>346</v>
      </c>
      <c r="I11" s="32" t="s">
        <v>429</v>
      </c>
      <c r="J11" s="32" t="s">
        <v>346</v>
      </c>
      <c r="K11" s="32" t="s">
        <v>213</v>
      </c>
      <c r="L11" s="32" t="s">
        <v>361</v>
      </c>
      <c r="M11" s="32" t="s">
        <v>166</v>
      </c>
      <c r="N11" s="32" t="s">
        <v>346</v>
      </c>
      <c r="O11" s="32" t="s">
        <v>408</v>
      </c>
      <c r="P11" s="32" t="s">
        <v>179</v>
      </c>
      <c r="Q11" s="32" t="s">
        <v>403</v>
      </c>
      <c r="R11" s="32" t="s">
        <v>223</v>
      </c>
      <c r="S11" s="32" t="s">
        <v>316</v>
      </c>
      <c r="T11" s="32" t="s">
        <v>429</v>
      </c>
      <c r="U11" s="32" t="s">
        <v>165</v>
      </c>
      <c r="V11" s="32" t="s">
        <v>262</v>
      </c>
      <c r="W11" s="32" t="s">
        <v>224</v>
      </c>
      <c r="X11" s="32" t="s">
        <v>214</v>
      </c>
      <c r="Y11" s="32" t="s">
        <v>219</v>
      </c>
      <c r="Z11" s="32" t="s">
        <v>170</v>
      </c>
      <c r="AA11" s="32" t="s">
        <v>162</v>
      </c>
      <c r="AB11" s="32" t="s">
        <v>427</v>
      </c>
      <c r="AC11" s="32" t="s">
        <v>154</v>
      </c>
      <c r="AD11" s="32" t="s">
        <v>229</v>
      </c>
      <c r="AE11" s="32" t="s">
        <v>269</v>
      </c>
      <c r="AF11" s="32" t="s">
        <v>408</v>
      </c>
      <c r="AG11" s="32" t="s">
        <v>167</v>
      </c>
      <c r="AH11" s="32" t="s">
        <v>406</v>
      </c>
      <c r="AI11" s="32" t="s">
        <v>223</v>
      </c>
      <c r="AJ11" s="32" t="s">
        <v>226</v>
      </c>
      <c r="AK11" s="32" t="s">
        <v>166</v>
      </c>
      <c r="AL11" s="32" t="s">
        <v>481</v>
      </c>
      <c r="AM11" s="32" t="s">
        <v>224</v>
      </c>
      <c r="AN11" s="32" t="s">
        <v>230</v>
      </c>
      <c r="AO11" s="32" t="s">
        <v>153</v>
      </c>
      <c r="AP11" s="32" t="s">
        <v>261</v>
      </c>
    </row>
    <row r="12" spans="1:42" ht="20.100000000000001" customHeight="1" x14ac:dyDescent="0.35">
      <c r="A12" s="28" t="s">
        <v>272</v>
      </c>
      <c r="B12" s="29" t="s">
        <v>63</v>
      </c>
      <c r="C12" s="29" t="s">
        <v>890</v>
      </c>
      <c r="D12" s="29" t="s">
        <v>891</v>
      </c>
      <c r="E12" s="29" t="s">
        <v>134</v>
      </c>
      <c r="F12" s="29" t="s">
        <v>312</v>
      </c>
      <c r="G12" s="29" t="s">
        <v>617</v>
      </c>
      <c r="H12" s="29" t="s">
        <v>878</v>
      </c>
      <c r="I12" s="29" t="s">
        <v>254</v>
      </c>
      <c r="J12" s="29" t="s">
        <v>420</v>
      </c>
      <c r="K12" s="29" t="s">
        <v>351</v>
      </c>
      <c r="L12" s="29" t="s">
        <v>519</v>
      </c>
      <c r="M12" s="29" t="s">
        <v>350</v>
      </c>
      <c r="N12" s="29" t="s">
        <v>440</v>
      </c>
      <c r="O12" s="29" t="s">
        <v>247</v>
      </c>
      <c r="P12" s="29" t="s">
        <v>389</v>
      </c>
      <c r="Q12" s="29" t="s">
        <v>533</v>
      </c>
      <c r="R12" s="29" t="s">
        <v>199</v>
      </c>
      <c r="S12" s="29" t="s">
        <v>354</v>
      </c>
      <c r="T12" s="29" t="s">
        <v>197</v>
      </c>
      <c r="U12" s="29" t="s">
        <v>73</v>
      </c>
      <c r="V12" s="29" t="s">
        <v>139</v>
      </c>
      <c r="W12" s="29" t="s">
        <v>203</v>
      </c>
      <c r="X12" s="29" t="s">
        <v>113</v>
      </c>
      <c r="Y12" s="29" t="s">
        <v>354</v>
      </c>
      <c r="Z12" s="29" t="s">
        <v>93</v>
      </c>
      <c r="AA12" s="29" t="s">
        <v>203</v>
      </c>
      <c r="AB12" s="29" t="s">
        <v>93</v>
      </c>
      <c r="AC12" s="29" t="s">
        <v>469</v>
      </c>
      <c r="AD12" s="29" t="s">
        <v>621</v>
      </c>
      <c r="AE12" s="29" t="s">
        <v>99</v>
      </c>
      <c r="AF12" s="29" t="s">
        <v>126</v>
      </c>
      <c r="AG12" s="29" t="s">
        <v>135</v>
      </c>
      <c r="AH12" s="29" t="s">
        <v>630</v>
      </c>
      <c r="AI12" s="29" t="s">
        <v>130</v>
      </c>
      <c r="AJ12" s="29" t="s">
        <v>614</v>
      </c>
      <c r="AK12" s="29" t="s">
        <v>197</v>
      </c>
      <c r="AL12" s="29" t="s">
        <v>836</v>
      </c>
      <c r="AM12" s="29" t="s">
        <v>892</v>
      </c>
      <c r="AN12" s="29" t="s">
        <v>274</v>
      </c>
      <c r="AO12" s="29" t="s">
        <v>135</v>
      </c>
      <c r="AP12" s="29" t="s">
        <v>51</v>
      </c>
    </row>
    <row r="13" spans="1:42" ht="20.100000000000001" customHeight="1" x14ac:dyDescent="0.35">
      <c r="A13" s="30" t="s">
        <v>275</v>
      </c>
      <c r="B13" s="32" t="s">
        <v>428</v>
      </c>
      <c r="C13" s="32" t="s">
        <v>265</v>
      </c>
      <c r="D13" s="32" t="s">
        <v>271</v>
      </c>
      <c r="E13" s="32">
        <v>0.15</v>
      </c>
      <c r="F13" s="32" t="s">
        <v>259</v>
      </c>
      <c r="G13" s="32">
        <v>0.16</v>
      </c>
      <c r="H13" s="32" t="s">
        <v>267</v>
      </c>
      <c r="I13" s="32" t="s">
        <v>259</v>
      </c>
      <c r="J13" s="32" t="s">
        <v>259</v>
      </c>
      <c r="K13" s="32" t="s">
        <v>214</v>
      </c>
      <c r="L13" s="32">
        <v>0.21</v>
      </c>
      <c r="M13" s="32" t="s">
        <v>266</v>
      </c>
      <c r="N13" s="32">
        <v>0.14000000000000001</v>
      </c>
      <c r="O13" s="32" t="s">
        <v>165</v>
      </c>
      <c r="P13" s="32" t="s">
        <v>229</v>
      </c>
      <c r="Q13" s="32" t="s">
        <v>408</v>
      </c>
      <c r="R13" s="32" t="s">
        <v>427</v>
      </c>
      <c r="S13" s="32" t="s">
        <v>226</v>
      </c>
      <c r="T13" s="32" t="s">
        <v>230</v>
      </c>
      <c r="U13" s="32" t="s">
        <v>345</v>
      </c>
      <c r="V13" s="32" t="s">
        <v>226</v>
      </c>
      <c r="W13" s="32">
        <v>0.22</v>
      </c>
      <c r="X13" s="32" t="s">
        <v>269</v>
      </c>
      <c r="Y13" s="32" t="s">
        <v>174</v>
      </c>
      <c r="Z13" s="32">
        <v>0.11</v>
      </c>
      <c r="AA13" s="32" t="s">
        <v>404</v>
      </c>
      <c r="AB13" s="32" t="s">
        <v>226</v>
      </c>
      <c r="AC13" s="32" t="s">
        <v>166</v>
      </c>
      <c r="AD13" s="32">
        <v>0.18</v>
      </c>
      <c r="AE13" s="32">
        <v>0.02</v>
      </c>
      <c r="AF13" s="32" t="s">
        <v>211</v>
      </c>
      <c r="AG13" s="32">
        <v>0.01</v>
      </c>
      <c r="AH13" s="32">
        <v>0.24</v>
      </c>
      <c r="AI13" s="32" t="s">
        <v>269</v>
      </c>
      <c r="AJ13" s="32" t="s">
        <v>429</v>
      </c>
      <c r="AK13" s="32" t="s">
        <v>267</v>
      </c>
      <c r="AL13" s="32" t="s">
        <v>361</v>
      </c>
      <c r="AM13" s="32" t="s">
        <v>361</v>
      </c>
      <c r="AN13" s="32">
        <v>0.06</v>
      </c>
      <c r="AO13" s="32" t="s">
        <v>171</v>
      </c>
      <c r="AP13" s="32" t="s">
        <v>215</v>
      </c>
    </row>
    <row r="14" spans="1:42" x14ac:dyDescent="0.3">
      <c r="B14" s="4">
        <f>((B9)+(B11)+(B13))</f>
        <v>1</v>
      </c>
      <c r="C14" s="4">
        <f t="shared" ref="C14:AP14" si="0">((C9)+(C11)+(C13))</f>
        <v>1</v>
      </c>
      <c r="D14" s="4">
        <f t="shared" si="0"/>
        <v>1</v>
      </c>
      <c r="E14" s="4">
        <f t="shared" si="0"/>
        <v>1</v>
      </c>
      <c r="F14" s="4">
        <f t="shared" si="0"/>
        <v>1</v>
      </c>
      <c r="G14" s="4">
        <f t="shared" si="0"/>
        <v>1</v>
      </c>
      <c r="H14" s="4">
        <f t="shared" si="0"/>
        <v>1</v>
      </c>
      <c r="I14" s="4">
        <f t="shared" si="0"/>
        <v>1</v>
      </c>
      <c r="J14" s="4">
        <f t="shared" si="0"/>
        <v>1</v>
      </c>
      <c r="K14" s="4">
        <f t="shared" si="0"/>
        <v>1</v>
      </c>
      <c r="L14" s="4">
        <f t="shared" si="0"/>
        <v>1</v>
      </c>
      <c r="M14" s="4">
        <f t="shared" si="0"/>
        <v>1</v>
      </c>
      <c r="N14" s="4">
        <f t="shared" si="0"/>
        <v>1</v>
      </c>
      <c r="O14" s="4">
        <f t="shared" si="0"/>
        <v>1</v>
      </c>
      <c r="P14" s="4">
        <f t="shared" si="0"/>
        <v>1</v>
      </c>
      <c r="Q14" s="4">
        <f t="shared" si="0"/>
        <v>1</v>
      </c>
      <c r="R14" s="4">
        <f t="shared" si="0"/>
        <v>1</v>
      </c>
      <c r="S14" s="4">
        <f t="shared" si="0"/>
        <v>1</v>
      </c>
      <c r="T14" s="4">
        <f t="shared" si="0"/>
        <v>1</v>
      </c>
      <c r="U14" s="4">
        <f t="shared" si="0"/>
        <v>1</v>
      </c>
      <c r="V14" s="4">
        <f t="shared" si="0"/>
        <v>1</v>
      </c>
      <c r="W14" s="4">
        <f t="shared" si="0"/>
        <v>0.99999999999999989</v>
      </c>
      <c r="X14" s="4">
        <f t="shared" si="0"/>
        <v>1</v>
      </c>
      <c r="Y14" s="4">
        <f t="shared" si="0"/>
        <v>1</v>
      </c>
      <c r="Z14" s="4">
        <f t="shared" si="0"/>
        <v>1</v>
      </c>
      <c r="AA14" s="4">
        <f t="shared" si="0"/>
        <v>1</v>
      </c>
      <c r="AB14" s="4">
        <f t="shared" si="0"/>
        <v>1</v>
      </c>
      <c r="AC14" s="4">
        <f t="shared" si="0"/>
        <v>1</v>
      </c>
      <c r="AD14" s="4">
        <f t="shared" si="0"/>
        <v>1</v>
      </c>
      <c r="AE14" s="4">
        <f t="shared" si="0"/>
        <v>1</v>
      </c>
      <c r="AF14" s="4">
        <f t="shared" si="0"/>
        <v>1</v>
      </c>
      <c r="AG14" s="4">
        <f t="shared" si="0"/>
        <v>1</v>
      </c>
      <c r="AH14" s="4">
        <f t="shared" si="0"/>
        <v>1</v>
      </c>
      <c r="AI14" s="4">
        <f t="shared" si="0"/>
        <v>1</v>
      </c>
      <c r="AJ14" s="4">
        <f t="shared" si="0"/>
        <v>1</v>
      </c>
      <c r="AK14" s="4">
        <f t="shared" si="0"/>
        <v>1</v>
      </c>
      <c r="AL14" s="4">
        <f t="shared" si="0"/>
        <v>1</v>
      </c>
      <c r="AM14" s="4">
        <f t="shared" si="0"/>
        <v>1</v>
      </c>
      <c r="AN14" s="4">
        <f t="shared" si="0"/>
        <v>1</v>
      </c>
      <c r="AO14" s="4">
        <f t="shared" si="0"/>
        <v>1</v>
      </c>
      <c r="AP14" s="4">
        <f t="shared" si="0"/>
        <v>1</v>
      </c>
    </row>
  </sheetData>
  <sheetProtection algorithmName="SHA-512" hashValue="xJV2MXtnJRwvNZa793KI/QUcGr8GnDGbGXvDU6fbXA0vzMyYh0hrd1I9kLFIj1Kj9EeHd8TJIZm1tuuSDmW4gQ==" saltValue="b4qIF/nuceX2+5LKj0Nhvw==" spinCount="100000" sheet="1" objects="1" scenarios="1"/>
  <mergeCells count="10">
    <mergeCell ref="P4:AC4"/>
    <mergeCell ref="AD4:AH4"/>
    <mergeCell ref="AI4:AL4"/>
    <mergeCell ref="AM4:AP4"/>
    <mergeCell ref="A2:O2"/>
    <mergeCell ref="C4:D4"/>
    <mergeCell ref="E4:H4"/>
    <mergeCell ref="I4:K4"/>
    <mergeCell ref="L4:O4"/>
    <mergeCell ref="AN2:AO2"/>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B13:D13 F13 H13:K13 M13 O13:V13 X13:Y13 AA13:AC13 AF13 AI13:AM13 AO13:AP1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P14"/>
  <sheetViews>
    <sheetView showGridLines="0" workbookViewId="0">
      <pane xSplit="2" topLeftCell="C1" activePane="topRight" state="frozen"/>
      <selection pane="topRight" activeCell="A2" sqref="A2:O2"/>
    </sheetView>
  </sheetViews>
  <sheetFormatPr defaultRowHeight="14.4" x14ac:dyDescent="0.3"/>
  <cols>
    <col min="1" max="1" width="40.88671875" customWidth="1"/>
    <col min="2" max="42" width="13.77734375" customWidth="1"/>
  </cols>
  <sheetData>
    <row r="1" spans="1:42" ht="21" x14ac:dyDescent="0.4">
      <c r="A1" s="27" t="str">
        <f>HYPERLINK("#Contents!A1","Return to Contents")</f>
        <v>Return to Contents</v>
      </c>
    </row>
    <row r="2" spans="1:42" ht="28.2" customHeight="1" x14ac:dyDescent="0.4">
      <c r="A2" s="67" t="s">
        <v>970</v>
      </c>
      <c r="B2" s="76"/>
      <c r="C2" s="76"/>
      <c r="D2" s="76"/>
      <c r="E2" s="76"/>
      <c r="F2" s="76"/>
      <c r="G2" s="76"/>
      <c r="H2" s="76"/>
      <c r="I2" s="76"/>
      <c r="J2" s="76"/>
      <c r="K2" s="76"/>
      <c r="L2" s="76"/>
      <c r="M2" s="76"/>
      <c r="N2" s="76"/>
      <c r="O2" s="76"/>
      <c r="AL2" s="25" t="s">
        <v>950</v>
      </c>
      <c r="AM2" s="26" t="s">
        <v>951</v>
      </c>
      <c r="AN2" s="66" t="s">
        <v>952</v>
      </c>
      <c r="AO2" s="66"/>
    </row>
    <row r="3" spans="1:42" ht="6.6"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5.8"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278</v>
      </c>
      <c r="D7" s="31" t="s">
        <v>504</v>
      </c>
      <c r="E7" s="31" t="s">
        <v>79</v>
      </c>
      <c r="F7" s="31" t="s">
        <v>364</v>
      </c>
      <c r="G7" s="31" t="s">
        <v>81</v>
      </c>
      <c r="H7" s="31" t="s">
        <v>82</v>
      </c>
      <c r="I7" s="31" t="s">
        <v>365</v>
      </c>
      <c r="J7" s="31" t="s">
        <v>43</v>
      </c>
      <c r="K7" s="31" t="s">
        <v>85</v>
      </c>
      <c r="L7" s="31" t="s">
        <v>448</v>
      </c>
      <c r="M7" s="31" t="s">
        <v>46</v>
      </c>
      <c r="N7" s="31" t="s">
        <v>143</v>
      </c>
      <c r="O7" s="31" t="s">
        <v>549</v>
      </c>
      <c r="P7" s="31" t="s">
        <v>90</v>
      </c>
      <c r="Q7" s="31" t="s">
        <v>91</v>
      </c>
      <c r="R7" s="31" t="s">
        <v>340</v>
      </c>
      <c r="S7" s="31" t="s">
        <v>93</v>
      </c>
      <c r="T7" s="31" t="s">
        <v>358</v>
      </c>
      <c r="U7" s="31" t="s">
        <v>61</v>
      </c>
      <c r="V7" s="31" t="s">
        <v>437</v>
      </c>
      <c r="W7" s="31" t="s">
        <v>73</v>
      </c>
      <c r="X7" s="31" t="s">
        <v>286</v>
      </c>
      <c r="Y7" s="31" t="s">
        <v>97</v>
      </c>
      <c r="Z7" s="31" t="s">
        <v>505</v>
      </c>
      <c r="AA7" s="31" t="s">
        <v>99</v>
      </c>
      <c r="AB7" s="31" t="s">
        <v>109</v>
      </c>
      <c r="AC7" s="31" t="s">
        <v>101</v>
      </c>
      <c r="AD7" s="31" t="s">
        <v>102</v>
      </c>
      <c r="AE7" s="31" t="s">
        <v>103</v>
      </c>
      <c r="AF7" s="31" t="s">
        <v>104</v>
      </c>
      <c r="AG7" s="31" t="s">
        <v>105</v>
      </c>
      <c r="AH7" s="31" t="s">
        <v>106</v>
      </c>
      <c r="AI7" s="31" t="s">
        <v>288</v>
      </c>
      <c r="AJ7" s="31" t="s">
        <v>289</v>
      </c>
      <c r="AK7" s="31" t="s">
        <v>100</v>
      </c>
      <c r="AL7" s="31" t="s">
        <v>110</v>
      </c>
      <c r="AM7" s="31" t="s">
        <v>111</v>
      </c>
      <c r="AN7" s="31" t="s">
        <v>112</v>
      </c>
      <c r="AO7" s="31" t="s">
        <v>274</v>
      </c>
      <c r="AP7" s="31" t="s">
        <v>114</v>
      </c>
    </row>
    <row r="8" spans="1:42" ht="20.100000000000001" customHeight="1" x14ac:dyDescent="0.35">
      <c r="A8" s="28" t="s">
        <v>695</v>
      </c>
      <c r="B8" s="29" t="s">
        <v>893</v>
      </c>
      <c r="C8" s="29" t="s">
        <v>894</v>
      </c>
      <c r="D8" s="29" t="s">
        <v>895</v>
      </c>
      <c r="E8" s="29" t="s">
        <v>360</v>
      </c>
      <c r="F8" s="29" t="s">
        <v>896</v>
      </c>
      <c r="G8" s="29" t="s">
        <v>839</v>
      </c>
      <c r="H8" s="29" t="s">
        <v>785</v>
      </c>
      <c r="I8" s="29" t="s">
        <v>897</v>
      </c>
      <c r="J8" s="29" t="s">
        <v>898</v>
      </c>
      <c r="K8" s="29" t="s">
        <v>899</v>
      </c>
      <c r="L8" s="29" t="s">
        <v>690</v>
      </c>
      <c r="M8" s="29" t="s">
        <v>538</v>
      </c>
      <c r="N8" s="29" t="s">
        <v>604</v>
      </c>
      <c r="O8" s="29" t="s">
        <v>900</v>
      </c>
      <c r="P8" s="29" t="s">
        <v>415</v>
      </c>
      <c r="Q8" s="29" t="s">
        <v>441</v>
      </c>
      <c r="R8" s="29" t="s">
        <v>249</v>
      </c>
      <c r="S8" s="29" t="s">
        <v>354</v>
      </c>
      <c r="T8" s="29" t="s">
        <v>303</v>
      </c>
      <c r="U8" s="29" t="s">
        <v>134</v>
      </c>
      <c r="V8" s="29" t="s">
        <v>234</v>
      </c>
      <c r="W8" s="29" t="s">
        <v>203</v>
      </c>
      <c r="X8" s="29" t="s">
        <v>890</v>
      </c>
      <c r="Y8" s="29" t="s">
        <v>652</v>
      </c>
      <c r="Z8" s="29" t="s">
        <v>99</v>
      </c>
      <c r="AA8" s="29" t="s">
        <v>132</v>
      </c>
      <c r="AB8" s="29" t="s">
        <v>273</v>
      </c>
      <c r="AC8" s="29" t="s">
        <v>547</v>
      </c>
      <c r="AD8" s="29" t="s">
        <v>747</v>
      </c>
      <c r="AE8" s="29" t="s">
        <v>821</v>
      </c>
      <c r="AF8" s="29" t="s">
        <v>431</v>
      </c>
      <c r="AG8" s="29" t="s">
        <v>901</v>
      </c>
      <c r="AH8" s="29" t="s">
        <v>440</v>
      </c>
      <c r="AI8" s="29" t="s">
        <v>902</v>
      </c>
      <c r="AJ8" s="29" t="s">
        <v>543</v>
      </c>
      <c r="AK8" s="29" t="s">
        <v>274</v>
      </c>
      <c r="AL8" s="29" t="s">
        <v>537</v>
      </c>
      <c r="AM8" s="29" t="s">
        <v>542</v>
      </c>
      <c r="AN8" s="29" t="s">
        <v>422</v>
      </c>
      <c r="AO8" s="29" t="s">
        <v>99</v>
      </c>
      <c r="AP8" s="29" t="s">
        <v>903</v>
      </c>
    </row>
    <row r="9" spans="1:42" ht="20.100000000000001" customHeight="1" x14ac:dyDescent="0.35">
      <c r="A9" s="30" t="s">
        <v>706</v>
      </c>
      <c r="B9" s="32" t="s">
        <v>317</v>
      </c>
      <c r="C9" s="32" t="s">
        <v>159</v>
      </c>
      <c r="D9" s="32" t="s">
        <v>478</v>
      </c>
      <c r="E9" s="32" t="s">
        <v>405</v>
      </c>
      <c r="F9" s="32" t="s">
        <v>403</v>
      </c>
      <c r="G9" s="32" t="s">
        <v>159</v>
      </c>
      <c r="H9" s="32" t="s">
        <v>156</v>
      </c>
      <c r="I9" s="32" t="s">
        <v>323</v>
      </c>
      <c r="J9" s="32" t="s">
        <v>175</v>
      </c>
      <c r="K9" s="32" t="s">
        <v>154</v>
      </c>
      <c r="L9" s="32" t="s">
        <v>175</v>
      </c>
      <c r="M9" s="32" t="s">
        <v>316</v>
      </c>
      <c r="N9" s="32" t="s">
        <v>481</v>
      </c>
      <c r="O9" s="32" t="s">
        <v>172</v>
      </c>
      <c r="P9" s="32" t="s">
        <v>318</v>
      </c>
      <c r="Q9" s="32" t="s">
        <v>215</v>
      </c>
      <c r="R9" s="32" t="s">
        <v>407</v>
      </c>
      <c r="S9" s="32" t="s">
        <v>427</v>
      </c>
      <c r="T9" s="32" t="s">
        <v>406</v>
      </c>
      <c r="U9" s="32" t="s">
        <v>323</v>
      </c>
      <c r="V9" s="32" t="s">
        <v>169</v>
      </c>
      <c r="W9" s="32" t="s">
        <v>266</v>
      </c>
      <c r="X9" s="32" t="s">
        <v>612</v>
      </c>
      <c r="Y9" s="32">
        <v>0.97</v>
      </c>
      <c r="Z9" s="32" t="s">
        <v>262</v>
      </c>
      <c r="AA9" s="32" t="s">
        <v>174</v>
      </c>
      <c r="AB9" s="32" t="s">
        <v>316</v>
      </c>
      <c r="AC9" s="32" t="s">
        <v>166</v>
      </c>
      <c r="AD9" s="32" t="s">
        <v>324</v>
      </c>
      <c r="AE9" s="32" t="s">
        <v>321</v>
      </c>
      <c r="AF9" s="32" t="s">
        <v>160</v>
      </c>
      <c r="AG9" s="32" t="s">
        <v>217</v>
      </c>
      <c r="AH9" s="32" t="s">
        <v>262</v>
      </c>
      <c r="AI9" s="32" t="s">
        <v>225</v>
      </c>
      <c r="AJ9" s="32" t="s">
        <v>169</v>
      </c>
      <c r="AK9" s="32" t="s">
        <v>163</v>
      </c>
      <c r="AL9" s="32" t="s">
        <v>268</v>
      </c>
      <c r="AM9" s="32" t="s">
        <v>260</v>
      </c>
      <c r="AN9" s="32" t="s">
        <v>227</v>
      </c>
      <c r="AO9" s="32" t="s">
        <v>567</v>
      </c>
      <c r="AP9" s="32" t="s">
        <v>227</v>
      </c>
    </row>
    <row r="10" spans="1:42" ht="20.100000000000001" customHeight="1" x14ac:dyDescent="0.35">
      <c r="A10" s="28" t="s">
        <v>683</v>
      </c>
      <c r="B10" s="29" t="s">
        <v>904</v>
      </c>
      <c r="C10" s="29" t="s">
        <v>823</v>
      </c>
      <c r="D10" s="29" t="s">
        <v>819</v>
      </c>
      <c r="E10" s="29" t="s">
        <v>69</v>
      </c>
      <c r="F10" s="29" t="s">
        <v>202</v>
      </c>
      <c r="G10" s="29" t="s">
        <v>57</v>
      </c>
      <c r="H10" s="29" t="s">
        <v>417</v>
      </c>
      <c r="I10" s="29" t="s">
        <v>136</v>
      </c>
      <c r="J10" s="29" t="s">
        <v>145</v>
      </c>
      <c r="K10" s="29" t="s">
        <v>905</v>
      </c>
      <c r="L10" s="29" t="s">
        <v>906</v>
      </c>
      <c r="M10" s="29" t="s">
        <v>581</v>
      </c>
      <c r="N10" s="29" t="s">
        <v>542</v>
      </c>
      <c r="O10" s="29" t="s">
        <v>147</v>
      </c>
      <c r="P10" s="29" t="s">
        <v>139</v>
      </c>
      <c r="Q10" s="29" t="s">
        <v>907</v>
      </c>
      <c r="R10" s="29" t="s">
        <v>203</v>
      </c>
      <c r="S10" s="29" t="s">
        <v>203</v>
      </c>
      <c r="T10" s="29" t="s">
        <v>60</v>
      </c>
      <c r="U10" s="29" t="s">
        <v>135</v>
      </c>
      <c r="V10" s="29" t="s">
        <v>149</v>
      </c>
      <c r="W10" s="29" t="s">
        <v>113</v>
      </c>
      <c r="X10" s="29" t="s">
        <v>438</v>
      </c>
      <c r="Y10" s="29" t="s">
        <v>273</v>
      </c>
      <c r="Z10" s="29" t="s">
        <v>367</v>
      </c>
      <c r="AA10" s="29" t="s">
        <v>354</v>
      </c>
      <c r="AB10" s="29" t="s">
        <v>93</v>
      </c>
      <c r="AC10" s="29" t="s">
        <v>878</v>
      </c>
      <c r="AD10" s="29" t="s">
        <v>234</v>
      </c>
      <c r="AE10" s="29" t="s">
        <v>113</v>
      </c>
      <c r="AF10" s="29" t="s">
        <v>253</v>
      </c>
      <c r="AG10" s="29" t="s">
        <v>60</v>
      </c>
      <c r="AH10" s="29" t="s">
        <v>908</v>
      </c>
      <c r="AI10" s="29" t="s">
        <v>708</v>
      </c>
      <c r="AJ10" s="29" t="s">
        <v>499</v>
      </c>
      <c r="AK10" s="29" t="s">
        <v>60</v>
      </c>
      <c r="AL10" s="29" t="s">
        <v>192</v>
      </c>
      <c r="AM10" s="29" t="s">
        <v>463</v>
      </c>
      <c r="AN10" s="29" t="s">
        <v>73</v>
      </c>
      <c r="AO10" s="29" t="s">
        <v>149</v>
      </c>
      <c r="AP10" s="29" t="s">
        <v>436</v>
      </c>
    </row>
    <row r="11" spans="1:42" ht="20.100000000000001" customHeight="1" x14ac:dyDescent="0.35">
      <c r="A11" s="30" t="s">
        <v>694</v>
      </c>
      <c r="B11" s="32" t="s">
        <v>361</v>
      </c>
      <c r="C11" s="32" t="s">
        <v>361</v>
      </c>
      <c r="D11" s="32" t="s">
        <v>361</v>
      </c>
      <c r="E11" s="32" t="s">
        <v>270</v>
      </c>
      <c r="F11" s="32" t="s">
        <v>263</v>
      </c>
      <c r="G11" s="32" t="s">
        <v>408</v>
      </c>
      <c r="H11" s="32" t="s">
        <v>361</v>
      </c>
      <c r="I11" s="32" t="s">
        <v>268</v>
      </c>
      <c r="J11" s="32" t="s">
        <v>158</v>
      </c>
      <c r="K11" s="32" t="s">
        <v>346</v>
      </c>
      <c r="L11" s="32" t="s">
        <v>226</v>
      </c>
      <c r="M11" s="32" t="s">
        <v>408</v>
      </c>
      <c r="N11" s="32" t="s">
        <v>346</v>
      </c>
      <c r="O11" s="32" t="s">
        <v>429</v>
      </c>
      <c r="P11" s="32" t="s">
        <v>171</v>
      </c>
      <c r="Q11" s="32" t="s">
        <v>401</v>
      </c>
      <c r="R11" s="32" t="s">
        <v>223</v>
      </c>
      <c r="S11" s="32" t="s">
        <v>156</v>
      </c>
      <c r="T11" s="32" t="s">
        <v>271</v>
      </c>
      <c r="U11" s="32" t="s">
        <v>167</v>
      </c>
      <c r="V11" s="32" t="s">
        <v>262</v>
      </c>
      <c r="W11" s="32" t="s">
        <v>224</v>
      </c>
      <c r="X11" s="32" t="s">
        <v>230</v>
      </c>
      <c r="Y11" s="32" t="s">
        <v>219</v>
      </c>
      <c r="Z11" s="32" t="s">
        <v>218</v>
      </c>
      <c r="AA11" s="32" t="s">
        <v>162</v>
      </c>
      <c r="AB11" s="32" t="s">
        <v>226</v>
      </c>
      <c r="AC11" s="32" t="s">
        <v>163</v>
      </c>
      <c r="AD11" s="32" t="s">
        <v>177</v>
      </c>
      <c r="AE11" s="32" t="s">
        <v>269</v>
      </c>
      <c r="AF11" s="32" t="s">
        <v>226</v>
      </c>
      <c r="AG11" s="32" t="s">
        <v>167</v>
      </c>
      <c r="AH11" s="32" t="s">
        <v>482</v>
      </c>
      <c r="AI11" s="32" t="s">
        <v>223</v>
      </c>
      <c r="AJ11" s="32" t="s">
        <v>429</v>
      </c>
      <c r="AK11" s="32" t="s">
        <v>166</v>
      </c>
      <c r="AL11" s="32" t="s">
        <v>175</v>
      </c>
      <c r="AM11" s="32" t="s">
        <v>317</v>
      </c>
      <c r="AN11" s="32" t="s">
        <v>261</v>
      </c>
      <c r="AO11" s="32" t="s">
        <v>153</v>
      </c>
      <c r="AP11" s="32" t="s">
        <v>177</v>
      </c>
    </row>
    <row r="12" spans="1:42" ht="20.100000000000001" customHeight="1" x14ac:dyDescent="0.35">
      <c r="A12" s="28" t="s">
        <v>272</v>
      </c>
      <c r="B12" s="29" t="s">
        <v>450</v>
      </c>
      <c r="C12" s="29" t="s">
        <v>618</v>
      </c>
      <c r="D12" s="29" t="s">
        <v>351</v>
      </c>
      <c r="E12" s="29" t="s">
        <v>234</v>
      </c>
      <c r="F12" s="29" t="s">
        <v>433</v>
      </c>
      <c r="G12" s="29" t="s">
        <v>237</v>
      </c>
      <c r="H12" s="29" t="s">
        <v>784</v>
      </c>
      <c r="I12" s="29" t="s">
        <v>38</v>
      </c>
      <c r="J12" s="29" t="s">
        <v>539</v>
      </c>
      <c r="K12" s="29" t="s">
        <v>538</v>
      </c>
      <c r="L12" s="29" t="s">
        <v>57</v>
      </c>
      <c r="M12" s="29" t="s">
        <v>440</v>
      </c>
      <c r="N12" s="29" t="s">
        <v>309</v>
      </c>
      <c r="O12" s="29" t="s">
        <v>243</v>
      </c>
      <c r="P12" s="29" t="s">
        <v>59</v>
      </c>
      <c r="Q12" s="29" t="s">
        <v>679</v>
      </c>
      <c r="R12" s="29" t="s">
        <v>273</v>
      </c>
      <c r="S12" s="29" t="s">
        <v>354</v>
      </c>
      <c r="T12" s="29" t="s">
        <v>138</v>
      </c>
      <c r="U12" s="29" t="s">
        <v>352</v>
      </c>
      <c r="V12" s="29" t="s">
        <v>302</v>
      </c>
      <c r="W12" s="29" t="s">
        <v>203</v>
      </c>
      <c r="X12" s="29" t="s">
        <v>113</v>
      </c>
      <c r="Y12" s="29" t="s">
        <v>149</v>
      </c>
      <c r="Z12" s="29" t="s">
        <v>60</v>
      </c>
      <c r="AA12" s="29" t="s">
        <v>203</v>
      </c>
      <c r="AB12" s="29" t="s">
        <v>197</v>
      </c>
      <c r="AC12" s="29" t="s">
        <v>681</v>
      </c>
      <c r="AD12" s="29" t="s">
        <v>858</v>
      </c>
      <c r="AE12" s="29" t="s">
        <v>197</v>
      </c>
      <c r="AF12" s="29" t="s">
        <v>649</v>
      </c>
      <c r="AG12" s="29" t="s">
        <v>99</v>
      </c>
      <c r="AH12" s="29" t="s">
        <v>875</v>
      </c>
      <c r="AI12" s="29" t="s">
        <v>446</v>
      </c>
      <c r="AJ12" s="29" t="s">
        <v>498</v>
      </c>
      <c r="AK12" s="29" t="s">
        <v>197</v>
      </c>
      <c r="AL12" s="29" t="s">
        <v>749</v>
      </c>
      <c r="AM12" s="29" t="s">
        <v>794</v>
      </c>
      <c r="AN12" s="29" t="s">
        <v>139</v>
      </c>
      <c r="AO12" s="29" t="s">
        <v>135</v>
      </c>
      <c r="AP12" s="29" t="s">
        <v>548</v>
      </c>
    </row>
    <row r="13" spans="1:42" ht="20.100000000000001" customHeight="1" x14ac:dyDescent="0.35">
      <c r="A13" s="30" t="s">
        <v>275</v>
      </c>
      <c r="B13" s="32" t="s">
        <v>229</v>
      </c>
      <c r="C13" s="32" t="s">
        <v>260</v>
      </c>
      <c r="D13" s="32">
        <v>0.14000000000000001</v>
      </c>
      <c r="E13" s="32" t="s">
        <v>261</v>
      </c>
      <c r="F13" s="32" t="s">
        <v>264</v>
      </c>
      <c r="G13" s="32">
        <v>0.16</v>
      </c>
      <c r="H13" s="32">
        <v>0.24</v>
      </c>
      <c r="I13" s="32" t="s">
        <v>271</v>
      </c>
      <c r="J13" s="32">
        <v>0.14000000000000001</v>
      </c>
      <c r="K13" s="32">
        <v>0.2</v>
      </c>
      <c r="L13" s="32">
        <v>0.2</v>
      </c>
      <c r="M13" s="32" t="s">
        <v>266</v>
      </c>
      <c r="N13" s="32" t="s">
        <v>261</v>
      </c>
      <c r="O13" s="32" t="s">
        <v>171</v>
      </c>
      <c r="P13" s="32">
        <v>0.18</v>
      </c>
      <c r="Q13" s="32" t="s">
        <v>270</v>
      </c>
      <c r="R13" s="32" t="s">
        <v>429</v>
      </c>
      <c r="S13" s="32" t="s">
        <v>361</v>
      </c>
      <c r="T13" s="32" t="s">
        <v>428</v>
      </c>
      <c r="U13" s="32" t="s">
        <v>346</v>
      </c>
      <c r="V13" s="32">
        <v>0.32</v>
      </c>
      <c r="W13" s="32">
        <v>0.22</v>
      </c>
      <c r="X13" s="32">
        <v>0.04</v>
      </c>
      <c r="Y13" s="32" t="s">
        <v>167</v>
      </c>
      <c r="Z13" s="32" t="s">
        <v>230</v>
      </c>
      <c r="AA13" s="32" t="s">
        <v>404</v>
      </c>
      <c r="AB13" s="32" t="s">
        <v>427</v>
      </c>
      <c r="AC13" s="32" t="s">
        <v>267</v>
      </c>
      <c r="AD13" s="32">
        <v>0.18</v>
      </c>
      <c r="AE13" s="32">
        <v>0.01</v>
      </c>
      <c r="AF13" s="32" t="s">
        <v>166</v>
      </c>
      <c r="AG13" s="32" t="s">
        <v>167</v>
      </c>
      <c r="AH13" s="32" t="s">
        <v>427</v>
      </c>
      <c r="AI13" s="32" t="s">
        <v>269</v>
      </c>
      <c r="AJ13" s="32" t="s">
        <v>265</v>
      </c>
      <c r="AK13" s="32" t="s">
        <v>267</v>
      </c>
      <c r="AL13" s="32">
        <v>0.27</v>
      </c>
      <c r="AM13" s="32" t="s">
        <v>263</v>
      </c>
      <c r="AN13" s="32">
        <v>7.0000000000000007E-2</v>
      </c>
      <c r="AO13" s="32" t="s">
        <v>171</v>
      </c>
      <c r="AP13" s="32">
        <v>0.1</v>
      </c>
    </row>
    <row r="14" spans="1:42" x14ac:dyDescent="0.3">
      <c r="B14" s="4">
        <f>((B9)+(B11)+(B13))</f>
        <v>1</v>
      </c>
      <c r="C14" s="4">
        <f t="shared" ref="C14:AP14" si="0">((C9)+(C11)+(C13))</f>
        <v>1</v>
      </c>
      <c r="D14" s="4">
        <f t="shared" si="0"/>
        <v>1</v>
      </c>
      <c r="E14" s="4">
        <f t="shared" si="0"/>
        <v>0.99999999999999989</v>
      </c>
      <c r="F14" s="4">
        <f t="shared" si="0"/>
        <v>1</v>
      </c>
      <c r="G14" s="4">
        <f t="shared" si="0"/>
        <v>1</v>
      </c>
      <c r="H14" s="4">
        <f t="shared" si="0"/>
        <v>1</v>
      </c>
      <c r="I14" s="4">
        <f t="shared" si="0"/>
        <v>1</v>
      </c>
      <c r="J14" s="4">
        <f t="shared" si="0"/>
        <v>1</v>
      </c>
      <c r="K14" s="4">
        <f t="shared" si="0"/>
        <v>1</v>
      </c>
      <c r="L14" s="4">
        <f t="shared" si="0"/>
        <v>1</v>
      </c>
      <c r="M14" s="4">
        <f t="shared" si="0"/>
        <v>1</v>
      </c>
      <c r="N14" s="4">
        <f t="shared" si="0"/>
        <v>1.0000000000000002</v>
      </c>
      <c r="O14" s="4">
        <f t="shared" si="0"/>
        <v>1</v>
      </c>
      <c r="P14" s="4">
        <f t="shared" si="0"/>
        <v>1</v>
      </c>
      <c r="Q14" s="4">
        <f t="shared" si="0"/>
        <v>1</v>
      </c>
      <c r="R14" s="4">
        <f t="shared" si="0"/>
        <v>1</v>
      </c>
      <c r="S14" s="4">
        <f t="shared" si="0"/>
        <v>1</v>
      </c>
      <c r="T14" s="4">
        <f t="shared" si="0"/>
        <v>1</v>
      </c>
      <c r="U14" s="4">
        <f t="shared" si="0"/>
        <v>1</v>
      </c>
      <c r="V14" s="4">
        <f t="shared" si="0"/>
        <v>1</v>
      </c>
      <c r="W14" s="4">
        <f t="shared" si="0"/>
        <v>0.99999999999999989</v>
      </c>
      <c r="X14" s="4">
        <f t="shared" si="0"/>
        <v>1</v>
      </c>
      <c r="Y14" s="4">
        <f t="shared" si="0"/>
        <v>1</v>
      </c>
      <c r="Z14" s="4">
        <f t="shared" si="0"/>
        <v>1</v>
      </c>
      <c r="AA14" s="4">
        <f t="shared" si="0"/>
        <v>1</v>
      </c>
      <c r="AB14" s="4">
        <f t="shared" si="0"/>
        <v>1</v>
      </c>
      <c r="AC14" s="4">
        <f t="shared" si="0"/>
        <v>1</v>
      </c>
      <c r="AD14" s="4">
        <f t="shared" si="0"/>
        <v>1</v>
      </c>
      <c r="AE14" s="4">
        <f t="shared" si="0"/>
        <v>1</v>
      </c>
      <c r="AF14" s="4">
        <f t="shared" si="0"/>
        <v>1</v>
      </c>
      <c r="AG14" s="4">
        <f t="shared" si="0"/>
        <v>1</v>
      </c>
      <c r="AH14" s="4">
        <f t="shared" si="0"/>
        <v>1</v>
      </c>
      <c r="AI14" s="4">
        <f t="shared" si="0"/>
        <v>1</v>
      </c>
      <c r="AJ14" s="4">
        <f t="shared" si="0"/>
        <v>1</v>
      </c>
      <c r="AK14" s="4">
        <f t="shared" si="0"/>
        <v>1</v>
      </c>
      <c r="AL14" s="4">
        <f t="shared" si="0"/>
        <v>1</v>
      </c>
      <c r="AM14" s="4">
        <f t="shared" si="0"/>
        <v>1</v>
      </c>
      <c r="AN14" s="4">
        <f t="shared" si="0"/>
        <v>1</v>
      </c>
      <c r="AO14" s="4">
        <f t="shared" si="0"/>
        <v>1</v>
      </c>
      <c r="AP14" s="4">
        <f t="shared" si="0"/>
        <v>0.99999999999999989</v>
      </c>
    </row>
  </sheetData>
  <sheetProtection algorithmName="SHA-512" hashValue="tLq3xgF2lxCuMqA94NeWhyv8wMRDN32cEOfPUacD7KetmZpPdZR/H81zNTjxXY5LKqDEQvaHFP/n/DDrOyvS6g==" saltValue="DOu/JLc39nwfZnBnnyC6hw==" spinCount="100000" sheet="1" objects="1" scenarios="1"/>
  <mergeCells count="10">
    <mergeCell ref="P4:AC4"/>
    <mergeCell ref="AD4:AH4"/>
    <mergeCell ref="AI4:AL4"/>
    <mergeCell ref="AM4:AP4"/>
    <mergeCell ref="A2:O2"/>
    <mergeCell ref="C4:D4"/>
    <mergeCell ref="E4:H4"/>
    <mergeCell ref="I4:K4"/>
    <mergeCell ref="L4:O4"/>
    <mergeCell ref="AN2:AO2"/>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8 B13:C13 E13:F13 I13 M13:O13 Q13:U13 Y13:AC13 B10:AP12 B9:X9 Z9:AP9 AF13:AK13 AM13 AO1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P16"/>
  <sheetViews>
    <sheetView showGridLines="0" workbookViewId="0">
      <pane xSplit="2" topLeftCell="C1" activePane="topRight" state="frozen"/>
      <selection pane="topRight"/>
    </sheetView>
  </sheetViews>
  <sheetFormatPr defaultRowHeight="14.4" x14ac:dyDescent="0.3"/>
  <cols>
    <col min="1" max="1" width="42.33203125" customWidth="1"/>
    <col min="2" max="42" width="13.77734375" customWidth="1"/>
  </cols>
  <sheetData>
    <row r="1" spans="1:42" ht="21" x14ac:dyDescent="0.4">
      <c r="A1" s="27" t="str">
        <f>HYPERLINK("#Contents!A1","Return to Contents")</f>
        <v>Return to Contents</v>
      </c>
    </row>
    <row r="2" spans="1:42" ht="50.1" customHeight="1" x14ac:dyDescent="0.4">
      <c r="A2" s="67" t="s">
        <v>971</v>
      </c>
      <c r="B2" s="67"/>
      <c r="C2" s="67"/>
      <c r="D2" s="67"/>
      <c r="E2" s="67"/>
      <c r="F2" s="67"/>
      <c r="G2" s="67"/>
      <c r="H2" s="67"/>
      <c r="I2" s="67"/>
      <c r="J2" s="67"/>
      <c r="K2" s="67"/>
      <c r="L2" s="67"/>
      <c r="M2" s="35"/>
      <c r="N2" s="35"/>
      <c r="O2" s="35"/>
      <c r="AL2" s="25" t="s">
        <v>950</v>
      </c>
      <c r="AM2" s="26" t="s">
        <v>951</v>
      </c>
      <c r="AN2" s="66" t="s">
        <v>952</v>
      </c>
      <c r="AO2" s="66"/>
    </row>
    <row r="3" spans="1:42" ht="7.2"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5.2"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362</v>
      </c>
      <c r="C7" s="31" t="s">
        <v>77</v>
      </c>
      <c r="D7" s="31" t="s">
        <v>504</v>
      </c>
      <c r="E7" s="31" t="s">
        <v>79</v>
      </c>
      <c r="F7" s="31" t="s">
        <v>364</v>
      </c>
      <c r="G7" s="31" t="s">
        <v>81</v>
      </c>
      <c r="H7" s="31" t="s">
        <v>82</v>
      </c>
      <c r="I7" s="31" t="s">
        <v>83</v>
      </c>
      <c r="J7" s="31" t="s">
        <v>84</v>
      </c>
      <c r="K7" s="31" t="s">
        <v>366</v>
      </c>
      <c r="L7" s="31" t="s">
        <v>86</v>
      </c>
      <c r="M7" s="31" t="s">
        <v>449</v>
      </c>
      <c r="N7" s="31" t="s">
        <v>143</v>
      </c>
      <c r="O7" s="31" t="s">
        <v>450</v>
      </c>
      <c r="P7" s="31" t="s">
        <v>562</v>
      </c>
      <c r="Q7" s="31" t="s">
        <v>284</v>
      </c>
      <c r="R7" s="31" t="s">
        <v>340</v>
      </c>
      <c r="S7" s="31" t="s">
        <v>93</v>
      </c>
      <c r="T7" s="31" t="s">
        <v>54</v>
      </c>
      <c r="U7" s="31" t="s">
        <v>245</v>
      </c>
      <c r="V7" s="31" t="s">
        <v>95</v>
      </c>
      <c r="W7" s="31" t="s">
        <v>131</v>
      </c>
      <c r="X7" s="31" t="s">
        <v>96</v>
      </c>
      <c r="Y7" s="31" t="s">
        <v>550</v>
      </c>
      <c r="Z7" s="31" t="s">
        <v>505</v>
      </c>
      <c r="AA7" s="31" t="s">
        <v>149</v>
      </c>
      <c r="AB7" s="31" t="s">
        <v>109</v>
      </c>
      <c r="AC7" s="31" t="s">
        <v>101</v>
      </c>
      <c r="AD7" s="31" t="s">
        <v>102</v>
      </c>
      <c r="AE7" s="31" t="s">
        <v>188</v>
      </c>
      <c r="AF7" s="31" t="s">
        <v>104</v>
      </c>
      <c r="AG7" s="31" t="s">
        <v>741</v>
      </c>
      <c r="AH7" s="31" t="s">
        <v>106</v>
      </c>
      <c r="AI7" s="31" t="s">
        <v>288</v>
      </c>
      <c r="AJ7" s="31" t="s">
        <v>289</v>
      </c>
      <c r="AK7" s="31" t="s">
        <v>100</v>
      </c>
      <c r="AL7" s="31" t="s">
        <v>110</v>
      </c>
      <c r="AM7" s="31" t="s">
        <v>111</v>
      </c>
      <c r="AN7" s="31" t="s">
        <v>372</v>
      </c>
      <c r="AO7" s="31" t="s">
        <v>274</v>
      </c>
      <c r="AP7" s="31" t="s">
        <v>114</v>
      </c>
    </row>
    <row r="8" spans="1:42" ht="20.100000000000001" customHeight="1" x14ac:dyDescent="0.35">
      <c r="A8" s="28" t="s">
        <v>909</v>
      </c>
      <c r="B8" s="29" t="s">
        <v>910</v>
      </c>
      <c r="C8" s="29" t="s">
        <v>804</v>
      </c>
      <c r="D8" s="29" t="s">
        <v>911</v>
      </c>
      <c r="E8" s="29" t="s">
        <v>643</v>
      </c>
      <c r="F8" s="29" t="s">
        <v>912</v>
      </c>
      <c r="G8" s="29" t="s">
        <v>913</v>
      </c>
      <c r="H8" s="29" t="s">
        <v>299</v>
      </c>
      <c r="I8" s="29" t="s">
        <v>914</v>
      </c>
      <c r="J8" s="29" t="s">
        <v>915</v>
      </c>
      <c r="K8" s="29" t="s">
        <v>287</v>
      </c>
      <c r="L8" s="29" t="s">
        <v>904</v>
      </c>
      <c r="M8" s="29" t="s">
        <v>384</v>
      </c>
      <c r="N8" s="29" t="s">
        <v>645</v>
      </c>
      <c r="O8" s="29" t="s">
        <v>604</v>
      </c>
      <c r="P8" s="29" t="s">
        <v>341</v>
      </c>
      <c r="Q8" s="29" t="s">
        <v>510</v>
      </c>
      <c r="R8" s="29" t="s">
        <v>437</v>
      </c>
      <c r="S8" s="29" t="s">
        <v>135</v>
      </c>
      <c r="T8" s="29" t="s">
        <v>389</v>
      </c>
      <c r="U8" s="29" t="s">
        <v>285</v>
      </c>
      <c r="V8" s="29" t="s">
        <v>130</v>
      </c>
      <c r="W8" s="29" t="s">
        <v>197</v>
      </c>
      <c r="X8" s="29" t="s">
        <v>916</v>
      </c>
      <c r="Y8" s="29" t="s">
        <v>58</v>
      </c>
      <c r="Z8" s="29" t="s">
        <v>203</v>
      </c>
      <c r="AA8" s="29" t="s">
        <v>198</v>
      </c>
      <c r="AB8" s="29" t="s">
        <v>199</v>
      </c>
      <c r="AC8" s="29" t="s">
        <v>311</v>
      </c>
      <c r="AD8" s="29" t="s">
        <v>917</v>
      </c>
      <c r="AE8" s="29" t="s">
        <v>918</v>
      </c>
      <c r="AF8" s="29" t="s">
        <v>583</v>
      </c>
      <c r="AG8" s="29" t="s">
        <v>919</v>
      </c>
      <c r="AH8" s="29" t="s">
        <v>430</v>
      </c>
      <c r="AI8" s="29" t="s">
        <v>920</v>
      </c>
      <c r="AJ8" s="29" t="s">
        <v>600</v>
      </c>
      <c r="AK8" s="29" t="s">
        <v>273</v>
      </c>
      <c r="AL8" s="29" t="s">
        <v>905</v>
      </c>
      <c r="AM8" s="29" t="s">
        <v>732</v>
      </c>
      <c r="AN8" s="29" t="s">
        <v>238</v>
      </c>
      <c r="AO8" s="29" t="s">
        <v>149</v>
      </c>
      <c r="AP8" s="29" t="s">
        <v>921</v>
      </c>
    </row>
    <row r="9" spans="1:42" ht="20.100000000000001" customHeight="1" x14ac:dyDescent="0.35">
      <c r="A9" s="30" t="s">
        <v>922</v>
      </c>
      <c r="B9" s="32" t="s">
        <v>405</v>
      </c>
      <c r="C9" s="32" t="s">
        <v>169</v>
      </c>
      <c r="D9" s="32" t="s">
        <v>405</v>
      </c>
      <c r="E9" s="32" t="s">
        <v>407</v>
      </c>
      <c r="F9" s="32" t="s">
        <v>323</v>
      </c>
      <c r="G9" s="32" t="s">
        <v>478</v>
      </c>
      <c r="H9" s="32" t="s">
        <v>156</v>
      </c>
      <c r="I9" s="32" t="s">
        <v>182</v>
      </c>
      <c r="J9" s="32" t="s">
        <v>159</v>
      </c>
      <c r="K9" s="32" t="s">
        <v>567</v>
      </c>
      <c r="L9" s="32" t="s">
        <v>224</v>
      </c>
      <c r="M9" s="32" t="s">
        <v>478</v>
      </c>
      <c r="N9" s="32" t="s">
        <v>159</v>
      </c>
      <c r="O9" s="32">
        <v>0.74</v>
      </c>
      <c r="P9" s="32" t="s">
        <v>612</v>
      </c>
      <c r="Q9" s="32" t="s">
        <v>265</v>
      </c>
      <c r="R9" s="32" t="s">
        <v>170</v>
      </c>
      <c r="S9" s="32" t="s">
        <v>428</v>
      </c>
      <c r="T9" s="32" t="s">
        <v>164</v>
      </c>
      <c r="U9" s="32" t="s">
        <v>170</v>
      </c>
      <c r="V9" s="32" t="s">
        <v>404</v>
      </c>
      <c r="W9" s="32" t="s">
        <v>162</v>
      </c>
      <c r="X9" s="32" t="s">
        <v>322</v>
      </c>
      <c r="Y9" s="32" t="s">
        <v>321</v>
      </c>
      <c r="Z9" s="32" t="s">
        <v>223</v>
      </c>
      <c r="AA9" s="32" t="s">
        <v>478</v>
      </c>
      <c r="AB9" s="32" t="s">
        <v>315</v>
      </c>
      <c r="AC9" s="32" t="s">
        <v>408</v>
      </c>
      <c r="AD9" s="32" t="s">
        <v>347</v>
      </c>
      <c r="AE9" s="32" t="s">
        <v>320</v>
      </c>
      <c r="AF9" s="32" t="s">
        <v>156</v>
      </c>
      <c r="AG9" s="32" t="s">
        <v>217</v>
      </c>
      <c r="AH9" s="32" t="s">
        <v>428</v>
      </c>
      <c r="AI9" s="32" t="s">
        <v>225</v>
      </c>
      <c r="AJ9" s="32" t="s">
        <v>319</v>
      </c>
      <c r="AK9" s="32" t="s">
        <v>156</v>
      </c>
      <c r="AL9" s="32" t="s">
        <v>226</v>
      </c>
      <c r="AM9" s="32" t="s">
        <v>214</v>
      </c>
      <c r="AN9" s="32" t="s">
        <v>612</v>
      </c>
      <c r="AO9" s="32" t="s">
        <v>181</v>
      </c>
      <c r="AP9" s="32" t="s">
        <v>637</v>
      </c>
    </row>
    <row r="10" spans="1:42" ht="20.100000000000001" customHeight="1" x14ac:dyDescent="0.35">
      <c r="A10" s="28" t="s">
        <v>923</v>
      </c>
      <c r="B10" s="29" t="s">
        <v>924</v>
      </c>
      <c r="C10" s="29" t="s">
        <v>596</v>
      </c>
      <c r="D10" s="29" t="s">
        <v>295</v>
      </c>
      <c r="E10" s="29" t="s">
        <v>858</v>
      </c>
      <c r="F10" s="29" t="s">
        <v>363</v>
      </c>
      <c r="G10" s="29" t="s">
        <v>141</v>
      </c>
      <c r="H10" s="29" t="s">
        <v>925</v>
      </c>
      <c r="I10" s="29" t="s">
        <v>851</v>
      </c>
      <c r="J10" s="29" t="s">
        <v>333</v>
      </c>
      <c r="K10" s="29" t="s">
        <v>888</v>
      </c>
      <c r="L10" s="29" t="s">
        <v>791</v>
      </c>
      <c r="M10" s="29" t="s">
        <v>500</v>
      </c>
      <c r="N10" s="29" t="s">
        <v>926</v>
      </c>
      <c r="O10" s="29" t="s">
        <v>421</v>
      </c>
      <c r="P10" s="29" t="s">
        <v>446</v>
      </c>
      <c r="Q10" s="29" t="s">
        <v>927</v>
      </c>
      <c r="R10" s="29" t="s">
        <v>135</v>
      </c>
      <c r="S10" s="29" t="s">
        <v>197</v>
      </c>
      <c r="T10" s="29" t="s">
        <v>113</v>
      </c>
      <c r="U10" s="29" t="s">
        <v>93</v>
      </c>
      <c r="V10" s="29" t="s">
        <v>247</v>
      </c>
      <c r="W10" s="29" t="s">
        <v>93</v>
      </c>
      <c r="X10" s="29" t="s">
        <v>252</v>
      </c>
      <c r="Y10" s="29" t="s">
        <v>109</v>
      </c>
      <c r="Z10" s="29" t="s">
        <v>340</v>
      </c>
      <c r="AA10" s="29" t="s">
        <v>354</v>
      </c>
      <c r="AB10" s="29" t="s">
        <v>274</v>
      </c>
      <c r="AC10" s="29" t="s">
        <v>62</v>
      </c>
      <c r="AD10" s="29" t="s">
        <v>476</v>
      </c>
      <c r="AE10" s="29" t="s">
        <v>234</v>
      </c>
      <c r="AF10" s="29" t="s">
        <v>112</v>
      </c>
      <c r="AG10" s="29" t="s">
        <v>113</v>
      </c>
      <c r="AH10" s="29" t="s">
        <v>928</v>
      </c>
      <c r="AI10" s="29" t="s">
        <v>334</v>
      </c>
      <c r="AJ10" s="29" t="s">
        <v>351</v>
      </c>
      <c r="AK10" s="29" t="s">
        <v>274</v>
      </c>
      <c r="AL10" s="29" t="s">
        <v>834</v>
      </c>
      <c r="AM10" s="29" t="s">
        <v>929</v>
      </c>
      <c r="AN10" s="29" t="s">
        <v>100</v>
      </c>
      <c r="AO10" s="29" t="s">
        <v>149</v>
      </c>
      <c r="AP10" s="29" t="s">
        <v>431</v>
      </c>
    </row>
    <row r="11" spans="1:42" ht="20.100000000000001" customHeight="1" x14ac:dyDescent="0.35">
      <c r="A11" s="30" t="s">
        <v>930</v>
      </c>
      <c r="B11" s="32" t="s">
        <v>161</v>
      </c>
      <c r="C11" s="32" t="s">
        <v>162</v>
      </c>
      <c r="D11" s="32" t="s">
        <v>346</v>
      </c>
      <c r="E11" s="32" t="s">
        <v>226</v>
      </c>
      <c r="F11" s="32" t="s">
        <v>361</v>
      </c>
      <c r="G11" s="32" t="s">
        <v>212</v>
      </c>
      <c r="H11" s="32" t="s">
        <v>154</v>
      </c>
      <c r="I11" s="32" t="s">
        <v>226</v>
      </c>
      <c r="J11" s="32" t="s">
        <v>168</v>
      </c>
      <c r="K11" s="32" t="s">
        <v>163</v>
      </c>
      <c r="L11" s="32" t="s">
        <v>162</v>
      </c>
      <c r="M11" s="32" t="s">
        <v>346</v>
      </c>
      <c r="N11" s="32" t="s">
        <v>160</v>
      </c>
      <c r="O11" s="32" t="s">
        <v>427</v>
      </c>
      <c r="P11" s="32" t="s">
        <v>230</v>
      </c>
      <c r="Q11" s="32" t="s">
        <v>182</v>
      </c>
      <c r="R11" s="32" t="s">
        <v>167</v>
      </c>
      <c r="S11" s="32" t="s">
        <v>227</v>
      </c>
      <c r="T11" s="32" t="s">
        <v>265</v>
      </c>
      <c r="U11" s="32" t="s">
        <v>259</v>
      </c>
      <c r="V11" s="32" t="s">
        <v>161</v>
      </c>
      <c r="W11" s="32" t="s">
        <v>168</v>
      </c>
      <c r="X11" s="32" t="s">
        <v>215</v>
      </c>
      <c r="Y11" s="32" t="s">
        <v>165</v>
      </c>
      <c r="Z11" s="32" t="s">
        <v>322</v>
      </c>
      <c r="AA11" s="32" t="s">
        <v>160</v>
      </c>
      <c r="AB11" s="32" t="s">
        <v>163</v>
      </c>
      <c r="AC11" s="32" t="s">
        <v>319</v>
      </c>
      <c r="AD11" s="32" t="s">
        <v>214</v>
      </c>
      <c r="AE11" s="32" t="s">
        <v>179</v>
      </c>
      <c r="AF11" s="32" t="s">
        <v>168</v>
      </c>
      <c r="AG11" s="32" t="s">
        <v>219</v>
      </c>
      <c r="AH11" s="32" t="s">
        <v>172</v>
      </c>
      <c r="AI11" s="32" t="s">
        <v>177</v>
      </c>
      <c r="AJ11" s="32" t="s">
        <v>346</v>
      </c>
      <c r="AK11" s="32" t="s">
        <v>163</v>
      </c>
      <c r="AL11" s="32" t="s">
        <v>319</v>
      </c>
      <c r="AM11" s="32" t="s">
        <v>482</v>
      </c>
      <c r="AN11" s="32" t="s">
        <v>229</v>
      </c>
      <c r="AO11" s="32" t="s">
        <v>160</v>
      </c>
      <c r="AP11" s="32" t="s">
        <v>264</v>
      </c>
    </row>
    <row r="12" spans="1:42" ht="20.100000000000001" customHeight="1" x14ac:dyDescent="0.35">
      <c r="A12" s="28" t="s">
        <v>272</v>
      </c>
      <c r="B12" s="29" t="s">
        <v>359</v>
      </c>
      <c r="C12" s="29" t="s">
        <v>61</v>
      </c>
      <c r="D12" s="29" t="s">
        <v>52</v>
      </c>
      <c r="E12" s="29" t="s">
        <v>135</v>
      </c>
      <c r="F12" s="29" t="s">
        <v>196</v>
      </c>
      <c r="G12" s="29" t="s">
        <v>100</v>
      </c>
      <c r="H12" s="29" t="s">
        <v>234</v>
      </c>
      <c r="I12" s="29" t="s">
        <v>352</v>
      </c>
      <c r="J12" s="29" t="s">
        <v>243</v>
      </c>
      <c r="K12" s="29" t="s">
        <v>357</v>
      </c>
      <c r="L12" s="29" t="s">
        <v>521</v>
      </c>
      <c r="M12" s="29" t="s">
        <v>73</v>
      </c>
      <c r="N12" s="29" t="s">
        <v>247</v>
      </c>
      <c r="O12" s="29" t="s">
        <v>198</v>
      </c>
      <c r="P12" s="29" t="s">
        <v>197</v>
      </c>
      <c r="Q12" s="29" t="s">
        <v>307</v>
      </c>
      <c r="R12" s="29" t="s">
        <v>274</v>
      </c>
      <c r="S12" s="29" t="s">
        <v>132</v>
      </c>
      <c r="T12" s="29" t="s">
        <v>149</v>
      </c>
      <c r="U12" s="29" t="s">
        <v>198</v>
      </c>
      <c r="V12" s="29" t="s">
        <v>132</v>
      </c>
      <c r="W12" s="29" t="s">
        <v>135</v>
      </c>
      <c r="X12" s="29" t="s">
        <v>132</v>
      </c>
      <c r="Y12" s="29" t="s">
        <v>354</v>
      </c>
      <c r="Z12" s="29" t="s">
        <v>135</v>
      </c>
      <c r="AA12" s="29" t="s">
        <v>132</v>
      </c>
      <c r="AB12" s="29" t="s">
        <v>354</v>
      </c>
      <c r="AC12" s="29" t="s">
        <v>197</v>
      </c>
      <c r="AD12" s="29" t="s">
        <v>354</v>
      </c>
      <c r="AE12" s="29" t="s">
        <v>354</v>
      </c>
      <c r="AF12" s="29" t="s">
        <v>142</v>
      </c>
      <c r="AG12" s="29" t="s">
        <v>135</v>
      </c>
      <c r="AH12" s="29" t="s">
        <v>59</v>
      </c>
      <c r="AI12" s="29" t="s">
        <v>60</v>
      </c>
      <c r="AJ12" s="29" t="s">
        <v>251</v>
      </c>
      <c r="AK12" s="29" t="s">
        <v>354</v>
      </c>
      <c r="AL12" s="29" t="s">
        <v>205</v>
      </c>
      <c r="AM12" s="29" t="s">
        <v>358</v>
      </c>
      <c r="AN12" s="29" t="s">
        <v>135</v>
      </c>
      <c r="AO12" s="29" t="s">
        <v>135</v>
      </c>
      <c r="AP12" s="29" t="s">
        <v>196</v>
      </c>
    </row>
    <row r="13" spans="1:42" ht="20.100000000000001" customHeight="1" x14ac:dyDescent="0.35">
      <c r="A13" s="30" t="s">
        <v>275</v>
      </c>
      <c r="B13" s="32" t="s">
        <v>269</v>
      </c>
      <c r="C13" s="32" t="s">
        <v>165</v>
      </c>
      <c r="D13" s="32" t="s">
        <v>219</v>
      </c>
      <c r="E13" s="32" t="s">
        <v>174</v>
      </c>
      <c r="F13" s="32" t="s">
        <v>219</v>
      </c>
      <c r="G13" s="32" t="s">
        <v>269</v>
      </c>
      <c r="H13" s="32" t="s">
        <v>171</v>
      </c>
      <c r="I13" s="32" t="s">
        <v>219</v>
      </c>
      <c r="J13" s="32" t="s">
        <v>269</v>
      </c>
      <c r="K13" s="32" t="s">
        <v>165</v>
      </c>
      <c r="L13" s="32" t="s">
        <v>269</v>
      </c>
      <c r="M13" s="32" t="s">
        <v>171</v>
      </c>
      <c r="N13" s="32" t="s">
        <v>269</v>
      </c>
      <c r="O13" s="32" t="s">
        <v>167</v>
      </c>
      <c r="P13" s="32">
        <v>0.04</v>
      </c>
      <c r="Q13" s="32" t="s">
        <v>171</v>
      </c>
      <c r="R13" s="32" t="s">
        <v>265</v>
      </c>
      <c r="S13" s="32" t="s">
        <v>167</v>
      </c>
      <c r="T13" s="32" t="s">
        <v>262</v>
      </c>
      <c r="U13" s="32" t="s">
        <v>223</v>
      </c>
      <c r="V13" s="32">
        <v>0.01</v>
      </c>
      <c r="W13" s="32" t="s">
        <v>269</v>
      </c>
      <c r="X13" s="32">
        <v>0.01</v>
      </c>
      <c r="Y13" s="32" t="s">
        <v>174</v>
      </c>
      <c r="Z13" s="32" t="s">
        <v>219</v>
      </c>
      <c r="AA13" s="32" t="s">
        <v>174</v>
      </c>
      <c r="AB13" s="32">
        <v>0.05</v>
      </c>
      <c r="AC13" s="32" t="s">
        <v>219</v>
      </c>
      <c r="AD13" s="32" t="s">
        <v>167</v>
      </c>
      <c r="AE13" s="32">
        <v>0.01</v>
      </c>
      <c r="AF13" s="32" t="s">
        <v>177</v>
      </c>
      <c r="AG13" s="32" t="s">
        <v>174</v>
      </c>
      <c r="AH13" s="32" t="s">
        <v>171</v>
      </c>
      <c r="AI13" s="32" t="s">
        <v>167</v>
      </c>
      <c r="AJ13" s="32">
        <v>0.02</v>
      </c>
      <c r="AK13" s="32" t="s">
        <v>179</v>
      </c>
      <c r="AL13" s="32">
        <v>0.04</v>
      </c>
      <c r="AM13" s="32" t="s">
        <v>171</v>
      </c>
      <c r="AN13" s="32" t="s">
        <v>167</v>
      </c>
      <c r="AO13" s="32">
        <v>0.09</v>
      </c>
      <c r="AP13" s="32" t="s">
        <v>219</v>
      </c>
    </row>
    <row r="14" spans="1:42" ht="20.100000000000001" customHeight="1" x14ac:dyDescent="0.35">
      <c r="A14" s="28" t="s">
        <v>931</v>
      </c>
      <c r="B14" s="29" t="s">
        <v>505</v>
      </c>
      <c r="C14" s="29" t="s">
        <v>199</v>
      </c>
      <c r="D14" s="29" t="s">
        <v>54</v>
      </c>
      <c r="E14" s="29" t="s">
        <v>354</v>
      </c>
      <c r="F14" s="29" t="s">
        <v>357</v>
      </c>
      <c r="G14" s="29" t="s">
        <v>73</v>
      </c>
      <c r="H14" s="29" t="s">
        <v>274</v>
      </c>
      <c r="I14" s="29" t="s">
        <v>352</v>
      </c>
      <c r="J14" s="29" t="s">
        <v>446</v>
      </c>
      <c r="K14" s="29" t="s">
        <v>247</v>
      </c>
      <c r="L14" s="29" t="s">
        <v>59</v>
      </c>
      <c r="M14" s="29" t="s">
        <v>274</v>
      </c>
      <c r="N14" s="29" t="s">
        <v>138</v>
      </c>
      <c r="O14" s="29" t="s">
        <v>99</v>
      </c>
      <c r="P14" s="29" t="s">
        <v>135</v>
      </c>
      <c r="Q14" s="29" t="s">
        <v>438</v>
      </c>
      <c r="R14" s="29" t="s">
        <v>132</v>
      </c>
      <c r="S14" s="29" t="s">
        <v>132</v>
      </c>
      <c r="T14" s="29" t="s">
        <v>132</v>
      </c>
      <c r="U14" s="29" t="s">
        <v>132</v>
      </c>
      <c r="V14" s="29" t="s">
        <v>132</v>
      </c>
      <c r="W14" s="29" t="s">
        <v>203</v>
      </c>
      <c r="X14" s="29" t="s">
        <v>135</v>
      </c>
      <c r="Y14" s="29" t="s">
        <v>132</v>
      </c>
      <c r="Z14" s="29" t="s">
        <v>354</v>
      </c>
      <c r="AA14" s="29" t="s">
        <v>132</v>
      </c>
      <c r="AB14" s="29" t="s">
        <v>132</v>
      </c>
      <c r="AC14" s="29" t="s">
        <v>247</v>
      </c>
      <c r="AD14" s="29" t="s">
        <v>135</v>
      </c>
      <c r="AE14" s="29" t="s">
        <v>135</v>
      </c>
      <c r="AF14" s="29" t="s">
        <v>352</v>
      </c>
      <c r="AG14" s="29" t="s">
        <v>132</v>
      </c>
      <c r="AH14" s="29" t="s">
        <v>353</v>
      </c>
      <c r="AI14" s="29" t="s">
        <v>149</v>
      </c>
      <c r="AJ14" s="29" t="s">
        <v>149</v>
      </c>
      <c r="AK14" s="29" t="s">
        <v>132</v>
      </c>
      <c r="AL14" s="29" t="s">
        <v>94</v>
      </c>
      <c r="AM14" s="29" t="s">
        <v>94</v>
      </c>
      <c r="AN14" s="29" t="s">
        <v>135</v>
      </c>
      <c r="AO14" s="29" t="s">
        <v>135</v>
      </c>
      <c r="AP14" s="29" t="s">
        <v>93</v>
      </c>
    </row>
    <row r="15" spans="1:42" ht="20.100000000000001" customHeight="1" x14ac:dyDescent="0.35">
      <c r="A15" s="30" t="s">
        <v>932</v>
      </c>
      <c r="B15" s="32" t="s">
        <v>219</v>
      </c>
      <c r="C15" s="32" t="s">
        <v>167</v>
      </c>
      <c r="D15" s="32" t="s">
        <v>165</v>
      </c>
      <c r="E15" s="32" t="s">
        <v>167</v>
      </c>
      <c r="F15" s="32">
        <v>0.05</v>
      </c>
      <c r="G15" s="32" t="s">
        <v>219</v>
      </c>
      <c r="H15" s="32">
        <v>0.01</v>
      </c>
      <c r="I15" s="32">
        <v>0.01</v>
      </c>
      <c r="J15" s="32" t="s">
        <v>165</v>
      </c>
      <c r="K15" s="32" t="s">
        <v>219</v>
      </c>
      <c r="L15" s="32">
        <v>0.04</v>
      </c>
      <c r="M15" s="32" t="s">
        <v>269</v>
      </c>
      <c r="N15" s="32" t="s">
        <v>219</v>
      </c>
      <c r="O15" s="32" t="s">
        <v>167</v>
      </c>
      <c r="P15" s="32" t="s">
        <v>174</v>
      </c>
      <c r="Q15" s="32" t="s">
        <v>223</v>
      </c>
      <c r="R15" s="32" t="s">
        <v>174</v>
      </c>
      <c r="S15" s="32" t="s">
        <v>174</v>
      </c>
      <c r="T15" s="32" t="s">
        <v>167</v>
      </c>
      <c r="U15" s="32" t="s">
        <v>174</v>
      </c>
      <c r="V15" s="32" t="s">
        <v>174</v>
      </c>
      <c r="W15" s="32" t="s">
        <v>429</v>
      </c>
      <c r="X15" s="32" t="s">
        <v>174</v>
      </c>
      <c r="Y15" s="32" t="s">
        <v>174</v>
      </c>
      <c r="Z15" s="32" t="s">
        <v>269</v>
      </c>
      <c r="AA15" s="32" t="s">
        <v>167</v>
      </c>
      <c r="AB15" s="32" t="s">
        <v>174</v>
      </c>
      <c r="AC15" s="32" t="s">
        <v>171</v>
      </c>
      <c r="AD15" s="32" t="s">
        <v>174</v>
      </c>
      <c r="AE15" s="32" t="s">
        <v>174</v>
      </c>
      <c r="AF15" s="32" t="s">
        <v>171</v>
      </c>
      <c r="AG15" s="32" t="s">
        <v>174</v>
      </c>
      <c r="AH15" s="32" t="s">
        <v>171</v>
      </c>
      <c r="AI15" s="32" t="s">
        <v>174</v>
      </c>
      <c r="AJ15" s="32" t="s">
        <v>167</v>
      </c>
      <c r="AK15" s="32" t="s">
        <v>219</v>
      </c>
      <c r="AL15" s="32" t="s">
        <v>223</v>
      </c>
      <c r="AM15" s="32" t="s">
        <v>171</v>
      </c>
      <c r="AN15" s="32" t="s">
        <v>174</v>
      </c>
      <c r="AO15" s="32" t="s">
        <v>177</v>
      </c>
      <c r="AP15" s="32" t="s">
        <v>167</v>
      </c>
    </row>
    <row r="16" spans="1:42" x14ac:dyDescent="0.3">
      <c r="B16" s="4">
        <f>((B9)+(B11)+(B13)+(B15))</f>
        <v>1</v>
      </c>
      <c r="C16" s="4">
        <f t="shared" ref="C16:AP16" si="0">((C9)+(C11)+(C13)+(C15))</f>
        <v>1</v>
      </c>
      <c r="D16" s="4">
        <f t="shared" si="0"/>
        <v>1</v>
      </c>
      <c r="E16" s="4">
        <f t="shared" si="0"/>
        <v>1</v>
      </c>
      <c r="F16" s="4">
        <f t="shared" si="0"/>
        <v>1</v>
      </c>
      <c r="G16" s="4">
        <f t="shared" si="0"/>
        <v>1</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0.99999999999999989</v>
      </c>
      <c r="U16" s="4">
        <f t="shared" si="0"/>
        <v>1</v>
      </c>
      <c r="V16" s="4">
        <f t="shared" si="0"/>
        <v>1</v>
      </c>
      <c r="W16" s="4">
        <f t="shared" si="0"/>
        <v>1</v>
      </c>
      <c r="X16" s="4">
        <f t="shared" si="0"/>
        <v>1</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1</v>
      </c>
      <c r="AI16" s="4">
        <f t="shared" si="0"/>
        <v>1</v>
      </c>
      <c r="AJ16" s="4">
        <f t="shared" si="0"/>
        <v>1</v>
      </c>
      <c r="AK16" s="4">
        <f t="shared" si="0"/>
        <v>1</v>
      </c>
      <c r="AL16" s="4">
        <f t="shared" si="0"/>
        <v>1</v>
      </c>
      <c r="AM16" s="4">
        <f t="shared" si="0"/>
        <v>1</v>
      </c>
      <c r="AN16" s="4">
        <f t="shared" si="0"/>
        <v>1</v>
      </c>
      <c r="AO16" s="4">
        <f t="shared" si="0"/>
        <v>0.99999999999999989</v>
      </c>
      <c r="AP16" s="4">
        <f t="shared" si="0"/>
        <v>1</v>
      </c>
    </row>
  </sheetData>
  <sheetProtection algorithmName="SHA-512" hashValue="5ehQWEQb0gQBLctCX7n2cBMkwmnHme3zp9bvPrdtog8oKgzxjT2ErZF9g8JqmGprW+xzyv+xCZLKllrc0TZuxA==" saltValue="mIGyQQo4rjnjAjCiBIm4cQ=="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8 B15:E15 G15 J15:K15 M15:AP15 B10:AP12 B9:N9 P9:AP9 B14:AP14 B13:O13 Q13:U13 W13 Y13:AA13 AC13:AD13 AF13:AI13 AK13 AM13:AN13 AP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16"/>
  <sheetViews>
    <sheetView showGridLines="0" workbookViewId="0">
      <pane xSplit="2" topLeftCell="C1" activePane="topRight" state="frozen"/>
      <selection pane="topRight" activeCell="A2" sqref="A2:L2"/>
    </sheetView>
  </sheetViews>
  <sheetFormatPr defaultRowHeight="14.4" x14ac:dyDescent="0.3"/>
  <cols>
    <col min="1" max="1" width="39.6640625" customWidth="1"/>
    <col min="2" max="42" width="13.77734375" customWidth="1"/>
  </cols>
  <sheetData>
    <row r="1" spans="1:42" ht="21" x14ac:dyDescent="0.4">
      <c r="A1" s="27" t="str">
        <f>HYPERLINK("#Contents!A1","Return to Contents")</f>
        <v>Return to Contents</v>
      </c>
    </row>
    <row r="2" spans="1:42" ht="73.8" customHeight="1" x14ac:dyDescent="0.4">
      <c r="A2" s="67" t="s">
        <v>972</v>
      </c>
      <c r="B2" s="67"/>
      <c r="C2" s="67"/>
      <c r="D2" s="67"/>
      <c r="E2" s="67"/>
      <c r="F2" s="67"/>
      <c r="G2" s="67"/>
      <c r="H2" s="67"/>
      <c r="I2" s="67"/>
      <c r="J2" s="67"/>
      <c r="K2" s="67"/>
      <c r="L2" s="67"/>
      <c r="M2" s="35"/>
      <c r="N2" s="35"/>
      <c r="O2" s="35"/>
      <c r="AL2" s="25" t="s">
        <v>950</v>
      </c>
      <c r="AM2" s="26" t="s">
        <v>951</v>
      </c>
      <c r="AN2" s="66" t="s">
        <v>952</v>
      </c>
      <c r="AO2" s="66"/>
    </row>
    <row r="3" spans="1:42" ht="8.4" customHeight="1" x14ac:dyDescent="0.3"/>
    <row r="4" spans="1:42" ht="18"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5.8" customHeight="1" x14ac:dyDescent="0.3">
      <c r="A5" s="25"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77</v>
      </c>
      <c r="D7" s="31" t="s">
        <v>78</v>
      </c>
      <c r="E7" s="31" t="s">
        <v>79</v>
      </c>
      <c r="F7" s="31" t="s">
        <v>80</v>
      </c>
      <c r="G7" s="31" t="s">
        <v>81</v>
      </c>
      <c r="H7" s="31" t="s">
        <v>82</v>
      </c>
      <c r="I7" s="31" t="s">
        <v>83</v>
      </c>
      <c r="J7" s="31" t="s">
        <v>84</v>
      </c>
      <c r="K7" s="31" t="s">
        <v>85</v>
      </c>
      <c r="L7" s="31" t="s">
        <v>86</v>
      </c>
      <c r="M7" s="31" t="s">
        <v>87</v>
      </c>
      <c r="N7" s="31" t="s">
        <v>88</v>
      </c>
      <c r="O7" s="31" t="s">
        <v>89</v>
      </c>
      <c r="P7" s="31" t="s">
        <v>90</v>
      </c>
      <c r="Q7" s="31" t="s">
        <v>91</v>
      </c>
      <c r="R7" s="31" t="s">
        <v>92</v>
      </c>
      <c r="S7" s="31" t="s">
        <v>93</v>
      </c>
      <c r="T7" s="31" t="s">
        <v>54</v>
      </c>
      <c r="U7" s="31" t="s">
        <v>94</v>
      </c>
      <c r="V7" s="31" t="s">
        <v>95</v>
      </c>
      <c r="W7" s="31" t="s">
        <v>73</v>
      </c>
      <c r="X7" s="31" t="s">
        <v>96</v>
      </c>
      <c r="Y7" s="31" t="s">
        <v>97</v>
      </c>
      <c r="Z7" s="31" t="s">
        <v>98</v>
      </c>
      <c r="AA7" s="31" t="s">
        <v>99</v>
      </c>
      <c r="AB7" s="31" t="s">
        <v>100</v>
      </c>
      <c r="AC7" s="31" t="s">
        <v>101</v>
      </c>
      <c r="AD7" s="31" t="s">
        <v>102</v>
      </c>
      <c r="AE7" s="31" t="s">
        <v>103</v>
      </c>
      <c r="AF7" s="31" t="s">
        <v>104</v>
      </c>
      <c r="AG7" s="31" t="s">
        <v>105</v>
      </c>
      <c r="AH7" s="31" t="s">
        <v>106</v>
      </c>
      <c r="AI7" s="31" t="s">
        <v>107</v>
      </c>
      <c r="AJ7" s="31" t="s">
        <v>108</v>
      </c>
      <c r="AK7" s="31" t="s">
        <v>109</v>
      </c>
      <c r="AL7" s="31" t="s">
        <v>110</v>
      </c>
      <c r="AM7" s="31" t="s">
        <v>111</v>
      </c>
      <c r="AN7" s="31" t="s">
        <v>112</v>
      </c>
      <c r="AO7" s="31" t="s">
        <v>113</v>
      </c>
      <c r="AP7" s="31" t="s">
        <v>114</v>
      </c>
    </row>
    <row r="8" spans="1:42" ht="20.100000000000001" customHeight="1" x14ac:dyDescent="0.35">
      <c r="A8" s="28" t="s">
        <v>115</v>
      </c>
      <c r="B8" s="29" t="s">
        <v>116</v>
      </c>
      <c r="C8" s="29" t="s">
        <v>117</v>
      </c>
      <c r="D8" s="29" t="s">
        <v>118</v>
      </c>
      <c r="E8" s="29" t="s">
        <v>119</v>
      </c>
      <c r="F8" s="29" t="s">
        <v>120</v>
      </c>
      <c r="G8" s="29" t="s">
        <v>121</v>
      </c>
      <c r="H8" s="29" t="s">
        <v>122</v>
      </c>
      <c r="I8" s="29" t="s">
        <v>105</v>
      </c>
      <c r="J8" s="29" t="s">
        <v>123</v>
      </c>
      <c r="K8" s="29" t="s">
        <v>124</v>
      </c>
      <c r="L8" s="29" t="s">
        <v>125</v>
      </c>
      <c r="M8" s="29" t="s">
        <v>126</v>
      </c>
      <c r="N8" s="29" t="s">
        <v>127</v>
      </c>
      <c r="O8" s="29" t="s">
        <v>128</v>
      </c>
      <c r="P8" s="29" t="s">
        <v>129</v>
      </c>
      <c r="Q8" s="29" t="s">
        <v>130</v>
      </c>
      <c r="R8" s="29" t="s">
        <v>131</v>
      </c>
      <c r="S8" s="29" t="s">
        <v>132</v>
      </c>
      <c r="T8" s="29" t="s">
        <v>52</v>
      </c>
      <c r="U8" s="29" t="s">
        <v>133</v>
      </c>
      <c r="V8" s="29" t="s">
        <v>134</v>
      </c>
      <c r="W8" s="29" t="s">
        <v>135</v>
      </c>
      <c r="X8" s="29" t="s">
        <v>136</v>
      </c>
      <c r="Y8" s="29" t="s">
        <v>137</v>
      </c>
      <c r="Z8" s="29" t="s">
        <v>132</v>
      </c>
      <c r="AA8" s="29" t="s">
        <v>132</v>
      </c>
      <c r="AB8" s="29" t="s">
        <v>138</v>
      </c>
      <c r="AC8" s="29" t="s">
        <v>139</v>
      </c>
      <c r="AD8" s="29" t="s">
        <v>140</v>
      </c>
      <c r="AE8" s="29" t="s">
        <v>141</v>
      </c>
      <c r="AF8" s="29" t="s">
        <v>142</v>
      </c>
      <c r="AG8" s="29" t="s">
        <v>143</v>
      </c>
      <c r="AH8" s="29" t="s">
        <v>59</v>
      </c>
      <c r="AI8" s="29" t="s">
        <v>144</v>
      </c>
      <c r="AJ8" s="29" t="s">
        <v>145</v>
      </c>
      <c r="AK8" s="29" t="s">
        <v>113</v>
      </c>
      <c r="AL8" s="29" t="s">
        <v>146</v>
      </c>
      <c r="AM8" s="29" t="s">
        <v>147</v>
      </c>
      <c r="AN8" s="29" t="s">
        <v>148</v>
      </c>
      <c r="AO8" s="29" t="s">
        <v>149</v>
      </c>
      <c r="AP8" s="29" t="s">
        <v>150</v>
      </c>
    </row>
    <row r="9" spans="1:42" ht="20.100000000000001" customHeight="1" x14ac:dyDescent="0.35">
      <c r="A9" s="30" t="s">
        <v>151</v>
      </c>
      <c r="B9" s="32" t="s">
        <v>152</v>
      </c>
      <c r="C9" s="32" t="s">
        <v>153</v>
      </c>
      <c r="D9" s="32" t="s">
        <v>154</v>
      </c>
      <c r="E9" s="32" t="s">
        <v>155</v>
      </c>
      <c r="F9" s="32" t="s">
        <v>156</v>
      </c>
      <c r="G9" s="32">
        <v>0.46</v>
      </c>
      <c r="H9" s="32" t="s">
        <v>158</v>
      </c>
      <c r="I9" s="32" t="s">
        <v>159</v>
      </c>
      <c r="J9" s="32" t="s">
        <v>160</v>
      </c>
      <c r="K9" s="32" t="s">
        <v>161</v>
      </c>
      <c r="L9" s="32" t="s">
        <v>162</v>
      </c>
      <c r="M9" s="32" t="s">
        <v>156</v>
      </c>
      <c r="N9" s="32" t="s">
        <v>163</v>
      </c>
      <c r="O9" s="32" t="s">
        <v>164</v>
      </c>
      <c r="P9" s="32" t="s">
        <v>153</v>
      </c>
      <c r="Q9" s="32" t="s">
        <v>165</v>
      </c>
      <c r="R9" s="32" t="s">
        <v>166</v>
      </c>
      <c r="S9" s="32" t="s">
        <v>167</v>
      </c>
      <c r="T9" s="32" t="s">
        <v>168</v>
      </c>
      <c r="U9" s="32" t="s">
        <v>169</v>
      </c>
      <c r="V9" s="32" t="s">
        <v>170</v>
      </c>
      <c r="W9" s="32" t="s">
        <v>171</v>
      </c>
      <c r="X9" s="32" t="s">
        <v>172</v>
      </c>
      <c r="Y9" s="32" t="s">
        <v>173</v>
      </c>
      <c r="Z9" s="32" t="s">
        <v>174</v>
      </c>
      <c r="AA9" s="32" t="s">
        <v>174</v>
      </c>
      <c r="AB9" s="32" t="s">
        <v>161</v>
      </c>
      <c r="AC9" s="32" t="s">
        <v>165</v>
      </c>
      <c r="AD9" s="32" t="s">
        <v>175</v>
      </c>
      <c r="AE9" s="32" t="s">
        <v>176</v>
      </c>
      <c r="AF9" s="32" t="s">
        <v>177</v>
      </c>
      <c r="AG9" s="32" t="s">
        <v>173</v>
      </c>
      <c r="AH9" s="32" t="s">
        <v>171</v>
      </c>
      <c r="AI9" s="32" t="s">
        <v>178</v>
      </c>
      <c r="AJ9" s="32" t="s">
        <v>163</v>
      </c>
      <c r="AK9" s="32" t="s">
        <v>168</v>
      </c>
      <c r="AL9" s="32" t="s">
        <v>179</v>
      </c>
      <c r="AM9" s="32" t="s">
        <v>177</v>
      </c>
      <c r="AN9" s="32" t="s">
        <v>180</v>
      </c>
      <c r="AO9" s="32" t="s">
        <v>181</v>
      </c>
      <c r="AP9" s="32" t="s">
        <v>182</v>
      </c>
    </row>
    <row r="10" spans="1:42" ht="20.100000000000001" customHeight="1" x14ac:dyDescent="0.35">
      <c r="A10" s="28" t="s">
        <v>183</v>
      </c>
      <c r="B10" s="29" t="s">
        <v>184</v>
      </c>
      <c r="C10" s="29" t="s">
        <v>185</v>
      </c>
      <c r="D10" s="29" t="s">
        <v>186</v>
      </c>
      <c r="E10" s="29" t="s">
        <v>129</v>
      </c>
      <c r="F10" s="29" t="s">
        <v>187</v>
      </c>
      <c r="G10" s="29" t="s">
        <v>188</v>
      </c>
      <c r="H10" s="29" t="s">
        <v>136</v>
      </c>
      <c r="I10" s="29" t="s">
        <v>189</v>
      </c>
      <c r="J10" s="29" t="s">
        <v>190</v>
      </c>
      <c r="K10" s="29" t="s">
        <v>191</v>
      </c>
      <c r="L10" s="29" t="s">
        <v>192</v>
      </c>
      <c r="M10" s="29" t="s">
        <v>193</v>
      </c>
      <c r="N10" s="29" t="s">
        <v>194</v>
      </c>
      <c r="O10" s="29" t="s">
        <v>195</v>
      </c>
      <c r="P10" s="29" t="s">
        <v>196</v>
      </c>
      <c r="Q10" s="29" t="s">
        <v>49</v>
      </c>
      <c r="R10" s="29" t="s">
        <v>197</v>
      </c>
      <c r="S10" s="29" t="s">
        <v>93</v>
      </c>
      <c r="T10" s="29" t="s">
        <v>131</v>
      </c>
      <c r="U10" s="29" t="s">
        <v>131</v>
      </c>
      <c r="V10" s="29" t="s">
        <v>198</v>
      </c>
      <c r="W10" s="29" t="s">
        <v>199</v>
      </c>
      <c r="X10" s="29" t="s">
        <v>149</v>
      </c>
      <c r="Y10" s="29" t="s">
        <v>149</v>
      </c>
      <c r="Z10" s="29" t="s">
        <v>98</v>
      </c>
      <c r="AA10" s="29" t="s">
        <v>149</v>
      </c>
      <c r="AB10" s="29" t="s">
        <v>139</v>
      </c>
      <c r="AC10" s="29" t="s">
        <v>200</v>
      </c>
      <c r="AD10" s="29" t="s">
        <v>201</v>
      </c>
      <c r="AE10" s="29" t="s">
        <v>138</v>
      </c>
      <c r="AF10" s="29" t="s">
        <v>202</v>
      </c>
      <c r="AG10" s="29" t="s">
        <v>203</v>
      </c>
      <c r="AH10" s="29" t="s">
        <v>204</v>
      </c>
      <c r="AI10" s="29" t="s">
        <v>205</v>
      </c>
      <c r="AJ10" s="29" t="s">
        <v>206</v>
      </c>
      <c r="AK10" s="29" t="s">
        <v>199</v>
      </c>
      <c r="AL10" s="29" t="s">
        <v>207</v>
      </c>
      <c r="AM10" s="29" t="s">
        <v>208</v>
      </c>
      <c r="AN10" s="29" t="s">
        <v>100</v>
      </c>
      <c r="AO10" s="29" t="s">
        <v>149</v>
      </c>
      <c r="AP10" s="29" t="s">
        <v>209</v>
      </c>
    </row>
    <row r="11" spans="1:42" ht="20.100000000000001" customHeight="1" x14ac:dyDescent="0.35">
      <c r="A11" s="30" t="s">
        <v>210</v>
      </c>
      <c r="B11" s="32" t="s">
        <v>211</v>
      </c>
      <c r="C11" s="32" t="s">
        <v>212</v>
      </c>
      <c r="D11" s="32" t="s">
        <v>153</v>
      </c>
      <c r="E11" s="32" t="s">
        <v>211</v>
      </c>
      <c r="F11" s="32" t="s">
        <v>213</v>
      </c>
      <c r="G11" s="32" t="s">
        <v>153</v>
      </c>
      <c r="H11" s="32" t="s">
        <v>168</v>
      </c>
      <c r="I11" s="32" t="s">
        <v>158</v>
      </c>
      <c r="J11" s="32" t="s">
        <v>154</v>
      </c>
      <c r="K11" s="32" t="s">
        <v>152</v>
      </c>
      <c r="L11" s="32" t="s">
        <v>181</v>
      </c>
      <c r="M11" s="32" t="s">
        <v>154</v>
      </c>
      <c r="N11" s="32" t="s">
        <v>152</v>
      </c>
      <c r="O11" s="32" t="s">
        <v>214</v>
      </c>
      <c r="P11" s="32" t="s">
        <v>215</v>
      </c>
      <c r="Q11" s="32" t="s">
        <v>216</v>
      </c>
      <c r="R11" s="32" t="s">
        <v>215</v>
      </c>
      <c r="S11" s="32" t="s">
        <v>217</v>
      </c>
      <c r="T11" s="32" t="s">
        <v>161</v>
      </c>
      <c r="U11" s="32" t="s">
        <v>166</v>
      </c>
      <c r="V11" s="32" t="s">
        <v>179</v>
      </c>
      <c r="W11" s="32" t="s">
        <v>218</v>
      </c>
      <c r="X11" s="32" t="s">
        <v>219</v>
      </c>
      <c r="Y11" s="32" t="s">
        <v>167</v>
      </c>
      <c r="Z11" s="32" t="s">
        <v>220</v>
      </c>
      <c r="AA11" s="32" t="s">
        <v>221</v>
      </c>
      <c r="AB11" s="32" t="s">
        <v>154</v>
      </c>
      <c r="AC11" s="32" t="s">
        <v>222</v>
      </c>
      <c r="AD11" s="32" t="s">
        <v>223</v>
      </c>
      <c r="AE11" s="32" t="s">
        <v>219</v>
      </c>
      <c r="AF11" s="32" t="s">
        <v>224</v>
      </c>
      <c r="AG11" s="32" t="s">
        <v>167</v>
      </c>
      <c r="AH11" s="32" t="s">
        <v>225</v>
      </c>
      <c r="AI11" s="32" t="s">
        <v>171</v>
      </c>
      <c r="AJ11" s="32" t="s">
        <v>226</v>
      </c>
      <c r="AK11" s="32" t="s">
        <v>175</v>
      </c>
      <c r="AL11" s="32" t="s">
        <v>227</v>
      </c>
      <c r="AM11" s="32" t="s">
        <v>228</v>
      </c>
      <c r="AN11" s="32" t="s">
        <v>229</v>
      </c>
      <c r="AO11" s="32" t="s">
        <v>156</v>
      </c>
      <c r="AP11" s="32" t="s">
        <v>230</v>
      </c>
    </row>
    <row r="12" spans="1:42" ht="20.100000000000001" customHeight="1" x14ac:dyDescent="0.35">
      <c r="A12" s="28" t="s">
        <v>231</v>
      </c>
      <c r="B12" s="29" t="s">
        <v>232</v>
      </c>
      <c r="C12" s="29" t="s">
        <v>200</v>
      </c>
      <c r="D12" s="29" t="s">
        <v>233</v>
      </c>
      <c r="E12" s="29" t="s">
        <v>234</v>
      </c>
      <c r="F12" s="29" t="s">
        <v>235</v>
      </c>
      <c r="G12" s="29" t="s">
        <v>236</v>
      </c>
      <c r="H12" s="29" t="s">
        <v>237</v>
      </c>
      <c r="I12" s="29" t="s">
        <v>238</v>
      </c>
      <c r="J12" s="29" t="s">
        <v>239</v>
      </c>
      <c r="K12" s="29" t="s">
        <v>240</v>
      </c>
      <c r="L12" s="29" t="s">
        <v>241</v>
      </c>
      <c r="M12" s="29" t="s">
        <v>52</v>
      </c>
      <c r="N12" s="29" t="s">
        <v>242</v>
      </c>
      <c r="O12" s="29" t="s">
        <v>243</v>
      </c>
      <c r="P12" s="29" t="s">
        <v>244</v>
      </c>
      <c r="Q12" s="29" t="s">
        <v>245</v>
      </c>
      <c r="R12" s="29" t="s">
        <v>201</v>
      </c>
      <c r="S12" s="29" t="s">
        <v>132</v>
      </c>
      <c r="T12" s="29" t="s">
        <v>199</v>
      </c>
      <c r="U12" s="29" t="s">
        <v>203</v>
      </c>
      <c r="V12" s="29" t="s">
        <v>197</v>
      </c>
      <c r="W12" s="29" t="s">
        <v>198</v>
      </c>
      <c r="X12" s="29" t="s">
        <v>246</v>
      </c>
      <c r="Y12" s="29" t="s">
        <v>247</v>
      </c>
      <c r="Z12" s="29" t="s">
        <v>132</v>
      </c>
      <c r="AA12" s="29" t="s">
        <v>135</v>
      </c>
      <c r="AB12" s="29" t="s">
        <v>149</v>
      </c>
      <c r="AC12" s="29" t="s">
        <v>248</v>
      </c>
      <c r="AD12" s="29" t="s">
        <v>237</v>
      </c>
      <c r="AE12" s="29" t="s">
        <v>249</v>
      </c>
      <c r="AF12" s="29" t="s">
        <v>250</v>
      </c>
      <c r="AG12" s="29" t="s">
        <v>251</v>
      </c>
      <c r="AH12" s="29" t="s">
        <v>252</v>
      </c>
      <c r="AI12" s="29" t="s">
        <v>253</v>
      </c>
      <c r="AJ12" s="29" t="s">
        <v>254</v>
      </c>
      <c r="AK12" s="29" t="s">
        <v>198</v>
      </c>
      <c r="AL12" s="29" t="s">
        <v>255</v>
      </c>
      <c r="AM12" s="29" t="s">
        <v>119</v>
      </c>
      <c r="AN12" s="29" t="s">
        <v>256</v>
      </c>
      <c r="AO12" s="29" t="s">
        <v>135</v>
      </c>
      <c r="AP12" s="29" t="s">
        <v>257</v>
      </c>
    </row>
    <row r="13" spans="1:42" ht="20.100000000000001" customHeight="1" x14ac:dyDescent="0.35">
      <c r="A13" s="30" t="s">
        <v>258</v>
      </c>
      <c r="B13" s="32" t="s">
        <v>259</v>
      </c>
      <c r="C13" s="32" t="s">
        <v>260</v>
      </c>
      <c r="D13" s="32">
        <v>0.09</v>
      </c>
      <c r="E13" s="32">
        <v>0.1</v>
      </c>
      <c r="F13" s="32" t="s">
        <v>230</v>
      </c>
      <c r="G13" s="32" t="s">
        <v>262</v>
      </c>
      <c r="H13" s="32" t="s">
        <v>263</v>
      </c>
      <c r="I13" s="32" t="s">
        <v>264</v>
      </c>
      <c r="J13" s="32" t="s">
        <v>264</v>
      </c>
      <c r="K13" s="32" t="s">
        <v>265</v>
      </c>
      <c r="L13" s="32" t="s">
        <v>266</v>
      </c>
      <c r="M13" s="32" t="s">
        <v>223</v>
      </c>
      <c r="N13" s="32" t="s">
        <v>261</v>
      </c>
      <c r="O13" s="32" t="s">
        <v>171</v>
      </c>
      <c r="P13" s="32" t="s">
        <v>153</v>
      </c>
      <c r="Q13" s="32" t="s">
        <v>177</v>
      </c>
      <c r="R13" s="32" t="s">
        <v>181</v>
      </c>
      <c r="S13" s="32" t="s">
        <v>167</v>
      </c>
      <c r="T13" s="32">
        <v>0.25</v>
      </c>
      <c r="U13" s="32" t="s">
        <v>223</v>
      </c>
      <c r="V13" s="32" t="s">
        <v>230</v>
      </c>
      <c r="W13" s="32" t="s">
        <v>229</v>
      </c>
      <c r="X13" s="32" t="s">
        <v>267</v>
      </c>
      <c r="Y13" s="32" t="s">
        <v>219</v>
      </c>
      <c r="Z13" s="32" t="s">
        <v>174</v>
      </c>
      <c r="AA13" s="32" t="s">
        <v>215</v>
      </c>
      <c r="AB13" s="32" t="s">
        <v>265</v>
      </c>
      <c r="AC13" s="32" t="s">
        <v>268</v>
      </c>
      <c r="AD13" s="32" t="s">
        <v>211</v>
      </c>
      <c r="AE13" s="32" t="s">
        <v>261</v>
      </c>
      <c r="AF13" s="32">
        <v>0.32</v>
      </c>
      <c r="AG13" s="32">
        <v>0.02</v>
      </c>
      <c r="AH13" s="32" t="s">
        <v>165</v>
      </c>
      <c r="AI13" s="32" t="s">
        <v>261</v>
      </c>
      <c r="AJ13" s="32" t="s">
        <v>270</v>
      </c>
      <c r="AK13" s="32">
        <v>0.08</v>
      </c>
      <c r="AL13" s="32" t="s">
        <v>215</v>
      </c>
      <c r="AM13" s="32" t="s">
        <v>264</v>
      </c>
      <c r="AN13" s="32" t="s">
        <v>271</v>
      </c>
      <c r="AO13" s="32" t="s">
        <v>215</v>
      </c>
      <c r="AP13" s="32" t="s">
        <v>229</v>
      </c>
    </row>
    <row r="14" spans="1:42" ht="20.100000000000001" customHeight="1" x14ac:dyDescent="0.35">
      <c r="A14" s="28" t="s">
        <v>272</v>
      </c>
      <c r="B14" s="29" t="s">
        <v>196</v>
      </c>
      <c r="C14" s="29" t="s">
        <v>199</v>
      </c>
      <c r="D14" s="29" t="s">
        <v>93</v>
      </c>
      <c r="E14" s="29" t="s">
        <v>132</v>
      </c>
      <c r="F14" s="29" t="s">
        <v>197</v>
      </c>
      <c r="G14" s="29" t="s">
        <v>99</v>
      </c>
      <c r="H14" s="29" t="s">
        <v>113</v>
      </c>
      <c r="I14" s="29" t="s">
        <v>273</v>
      </c>
      <c r="J14" s="29" t="s">
        <v>203</v>
      </c>
      <c r="K14" s="29" t="s">
        <v>99</v>
      </c>
      <c r="L14" s="29" t="s">
        <v>139</v>
      </c>
      <c r="M14" s="29" t="s">
        <v>135</v>
      </c>
      <c r="N14" s="29" t="s">
        <v>93</v>
      </c>
      <c r="O14" s="29" t="s">
        <v>198</v>
      </c>
      <c r="P14" s="29" t="s">
        <v>203</v>
      </c>
      <c r="Q14" s="29" t="s">
        <v>135</v>
      </c>
      <c r="R14" s="29" t="s">
        <v>138</v>
      </c>
      <c r="S14" s="29" t="s">
        <v>132</v>
      </c>
      <c r="T14" s="29" t="s">
        <v>132</v>
      </c>
      <c r="U14" s="29" t="s">
        <v>135</v>
      </c>
      <c r="V14" s="29" t="s">
        <v>132</v>
      </c>
      <c r="W14" s="29" t="s">
        <v>132</v>
      </c>
      <c r="X14" s="29" t="s">
        <v>132</v>
      </c>
      <c r="Y14" s="29" t="s">
        <v>135</v>
      </c>
      <c r="Z14" s="29" t="s">
        <v>132</v>
      </c>
      <c r="AA14" s="29" t="s">
        <v>132</v>
      </c>
      <c r="AB14" s="29" t="s">
        <v>132</v>
      </c>
      <c r="AC14" s="29" t="s">
        <v>149</v>
      </c>
      <c r="AD14" s="29" t="s">
        <v>198</v>
      </c>
      <c r="AE14" s="29" t="s">
        <v>203</v>
      </c>
      <c r="AF14" s="29" t="s">
        <v>274</v>
      </c>
      <c r="AG14" s="29" t="s">
        <v>135</v>
      </c>
      <c r="AH14" s="29" t="s">
        <v>203</v>
      </c>
      <c r="AI14" s="29" t="s">
        <v>203</v>
      </c>
      <c r="AJ14" s="29" t="s">
        <v>93</v>
      </c>
      <c r="AK14" s="29" t="s">
        <v>132</v>
      </c>
      <c r="AL14" s="29" t="s">
        <v>113</v>
      </c>
      <c r="AM14" s="29" t="s">
        <v>149</v>
      </c>
      <c r="AN14" s="29" t="s">
        <v>132</v>
      </c>
      <c r="AO14" s="29" t="s">
        <v>132</v>
      </c>
      <c r="AP14" s="29" t="s">
        <v>73</v>
      </c>
    </row>
    <row r="15" spans="1:42" ht="20.100000000000001" customHeight="1" x14ac:dyDescent="0.35">
      <c r="A15" s="30" t="s">
        <v>275</v>
      </c>
      <c r="B15" s="32" t="s">
        <v>167</v>
      </c>
      <c r="C15" s="32" t="s">
        <v>167</v>
      </c>
      <c r="D15" s="32" t="s">
        <v>167</v>
      </c>
      <c r="E15" s="32" t="s">
        <v>174</v>
      </c>
      <c r="F15" s="32" t="s">
        <v>167</v>
      </c>
      <c r="G15" s="32" t="s">
        <v>167</v>
      </c>
      <c r="H15" s="32" t="s">
        <v>219</v>
      </c>
      <c r="I15" s="32" t="s">
        <v>167</v>
      </c>
      <c r="J15" s="32" t="s">
        <v>167</v>
      </c>
      <c r="K15" s="32" t="s">
        <v>167</v>
      </c>
      <c r="L15" s="32" t="s">
        <v>167</v>
      </c>
      <c r="M15" s="32" t="s">
        <v>174</v>
      </c>
      <c r="N15" s="32" t="s">
        <v>167</v>
      </c>
      <c r="O15" s="32" t="s">
        <v>167</v>
      </c>
      <c r="P15" s="32" t="s">
        <v>219</v>
      </c>
      <c r="Q15" s="32" t="s">
        <v>174</v>
      </c>
      <c r="R15" s="32" t="s">
        <v>229</v>
      </c>
      <c r="S15" s="32" t="s">
        <v>174</v>
      </c>
      <c r="T15" s="32" t="s">
        <v>167</v>
      </c>
      <c r="U15" s="32">
        <v>0.03</v>
      </c>
      <c r="V15" s="32" t="s">
        <v>174</v>
      </c>
      <c r="W15" s="32">
        <v>0.01</v>
      </c>
      <c r="X15" s="32" t="s">
        <v>174</v>
      </c>
      <c r="Y15" s="32" t="s">
        <v>174</v>
      </c>
      <c r="Z15" s="32" t="s">
        <v>174</v>
      </c>
      <c r="AA15" s="32" t="s">
        <v>174</v>
      </c>
      <c r="AB15" s="32" t="s">
        <v>174</v>
      </c>
      <c r="AC15" s="32" t="s">
        <v>167</v>
      </c>
      <c r="AD15" s="32" t="s">
        <v>167</v>
      </c>
      <c r="AE15" s="32" t="s">
        <v>167</v>
      </c>
      <c r="AF15" s="32" t="s">
        <v>269</v>
      </c>
      <c r="AG15" s="32" t="s">
        <v>174</v>
      </c>
      <c r="AH15" s="32" t="s">
        <v>174</v>
      </c>
      <c r="AI15" s="32" t="s">
        <v>174</v>
      </c>
      <c r="AJ15" s="32" t="s">
        <v>167</v>
      </c>
      <c r="AK15" s="32" t="s">
        <v>174</v>
      </c>
      <c r="AL15" s="32" t="s">
        <v>167</v>
      </c>
      <c r="AM15" s="32">
        <v>0.01</v>
      </c>
      <c r="AN15" s="32" t="s">
        <v>174</v>
      </c>
      <c r="AO15" s="32" t="s">
        <v>174</v>
      </c>
      <c r="AP15" s="32" t="s">
        <v>167</v>
      </c>
    </row>
    <row r="16" spans="1:42" x14ac:dyDescent="0.3">
      <c r="B16" s="4">
        <f>((B9)+(B11)+(B13)+(B15))</f>
        <v>1</v>
      </c>
      <c r="C16" s="4">
        <f t="shared" ref="C16:AP16" si="0">((C9)+(C11)+(C13)+(C15))</f>
        <v>1</v>
      </c>
      <c r="D16" s="4">
        <f t="shared" si="0"/>
        <v>1</v>
      </c>
      <c r="E16" s="4">
        <f t="shared" si="0"/>
        <v>1</v>
      </c>
      <c r="F16" s="4">
        <f t="shared" si="0"/>
        <v>1</v>
      </c>
      <c r="G16" s="4">
        <f t="shared" si="0"/>
        <v>1</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1</v>
      </c>
      <c r="AI16" s="4">
        <f t="shared" si="0"/>
        <v>1</v>
      </c>
      <c r="AJ16" s="4">
        <f t="shared" si="0"/>
        <v>1</v>
      </c>
      <c r="AK16" s="4">
        <f t="shared" si="0"/>
        <v>1</v>
      </c>
      <c r="AL16" s="4">
        <f t="shared" si="0"/>
        <v>0.99999999999999989</v>
      </c>
      <c r="AM16" s="4">
        <f t="shared" si="0"/>
        <v>1</v>
      </c>
      <c r="AN16" s="4">
        <f t="shared" si="0"/>
        <v>1</v>
      </c>
      <c r="AO16" s="4">
        <f t="shared" si="0"/>
        <v>0.99999999999999989</v>
      </c>
      <c r="AP16" s="4">
        <f t="shared" si="0"/>
        <v>1</v>
      </c>
    </row>
  </sheetData>
  <sheetProtection algorithmName="SHA-512" hashValue="lp6VajB0DpxzISrrktHfPyjQiY+/+qlBO0+9bMG9HjcMRctTRWsK+3PSThHVNd1yasoFih1Eu5AqbTQlcD/xMA==" saltValue="j2wlS9LC4wj2W5auKk1Q1Q=="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P8 B10:AP12 B9:F9 H9:AP9 B14:AP14 B13:C13 F13:S13 U13:AE13 B15:T15 V15 X15:AL15 AH13:AJ13 AL13:AP13 AN15:AP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16"/>
  <sheetViews>
    <sheetView showGridLines="0" workbookViewId="0">
      <pane xSplit="2" topLeftCell="C1" activePane="topRight" state="frozen"/>
      <selection pane="topRight" activeCell="A2" sqref="A2:L2"/>
    </sheetView>
  </sheetViews>
  <sheetFormatPr defaultRowHeight="14.4" x14ac:dyDescent="0.3"/>
  <cols>
    <col min="1" max="1" width="41.6640625" customWidth="1"/>
    <col min="2" max="42" width="13.77734375" customWidth="1"/>
  </cols>
  <sheetData>
    <row r="1" spans="1:42" ht="21" customHeight="1" x14ac:dyDescent="0.4">
      <c r="A1" s="27" t="str">
        <f>HYPERLINK("#Contents!A1","Return to Contents")</f>
        <v>Return to Contents</v>
      </c>
    </row>
    <row r="2" spans="1:42" ht="73.8" customHeight="1" x14ac:dyDescent="0.4">
      <c r="A2" s="67" t="s">
        <v>974</v>
      </c>
      <c r="B2" s="67"/>
      <c r="C2" s="67"/>
      <c r="D2" s="67"/>
      <c r="E2" s="67"/>
      <c r="F2" s="67"/>
      <c r="G2" s="67"/>
      <c r="H2" s="67"/>
      <c r="I2" s="67"/>
      <c r="J2" s="67"/>
      <c r="K2" s="67"/>
      <c r="L2" s="67"/>
      <c r="M2" s="36"/>
      <c r="N2" s="36"/>
      <c r="O2" s="36"/>
      <c r="AL2" s="25" t="s">
        <v>950</v>
      </c>
      <c r="AM2" s="26" t="s">
        <v>951</v>
      </c>
      <c r="AN2" s="66" t="s">
        <v>952</v>
      </c>
      <c r="AO2" s="66"/>
    </row>
    <row r="3" spans="1:42" ht="7.8"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6" customHeight="1" x14ac:dyDescent="0.3">
      <c r="A5" s="25"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278</v>
      </c>
      <c r="D7" s="31" t="s">
        <v>279</v>
      </c>
      <c r="E7" s="31" t="s">
        <v>79</v>
      </c>
      <c r="F7" s="31" t="s">
        <v>280</v>
      </c>
      <c r="G7" s="31" t="s">
        <v>81</v>
      </c>
      <c r="H7" s="31" t="s">
        <v>82</v>
      </c>
      <c r="I7" s="31" t="s">
        <v>281</v>
      </c>
      <c r="J7" s="31" t="s">
        <v>43</v>
      </c>
      <c r="K7" s="31" t="s">
        <v>282</v>
      </c>
      <c r="L7" s="31" t="s">
        <v>86</v>
      </c>
      <c r="M7" s="31" t="s">
        <v>46</v>
      </c>
      <c r="N7" s="31" t="s">
        <v>283</v>
      </c>
      <c r="O7" s="31" t="s">
        <v>89</v>
      </c>
      <c r="P7" s="31" t="s">
        <v>90</v>
      </c>
      <c r="Q7" s="31" t="s">
        <v>284</v>
      </c>
      <c r="R7" s="31" t="s">
        <v>92</v>
      </c>
      <c r="S7" s="31" t="s">
        <v>93</v>
      </c>
      <c r="T7" s="31" t="s">
        <v>54</v>
      </c>
      <c r="U7" s="31" t="s">
        <v>245</v>
      </c>
      <c r="V7" s="31" t="s">
        <v>285</v>
      </c>
      <c r="W7" s="31" t="s">
        <v>73</v>
      </c>
      <c r="X7" s="31" t="s">
        <v>286</v>
      </c>
      <c r="Y7" s="31" t="s">
        <v>97</v>
      </c>
      <c r="Z7" s="31" t="s">
        <v>98</v>
      </c>
      <c r="AA7" s="31" t="s">
        <v>99</v>
      </c>
      <c r="AB7" s="31" t="s">
        <v>109</v>
      </c>
      <c r="AC7" s="31" t="s">
        <v>101</v>
      </c>
      <c r="AD7" s="31" t="s">
        <v>102</v>
      </c>
      <c r="AE7" s="31" t="s">
        <v>103</v>
      </c>
      <c r="AF7" s="31" t="s">
        <v>287</v>
      </c>
      <c r="AG7" s="31" t="s">
        <v>105</v>
      </c>
      <c r="AH7" s="31" t="s">
        <v>106</v>
      </c>
      <c r="AI7" s="31" t="s">
        <v>288</v>
      </c>
      <c r="AJ7" s="31" t="s">
        <v>289</v>
      </c>
      <c r="AK7" s="31" t="s">
        <v>109</v>
      </c>
      <c r="AL7" s="31" t="s">
        <v>110</v>
      </c>
      <c r="AM7" s="31" t="s">
        <v>111</v>
      </c>
      <c r="AN7" s="31" t="s">
        <v>112</v>
      </c>
      <c r="AO7" s="31" t="s">
        <v>274</v>
      </c>
      <c r="AP7" s="31" t="s">
        <v>114</v>
      </c>
    </row>
    <row r="8" spans="1:42" ht="20.100000000000001" customHeight="1" x14ac:dyDescent="0.35">
      <c r="A8" s="28" t="s">
        <v>183</v>
      </c>
      <c r="B8" s="29" t="s">
        <v>290</v>
      </c>
      <c r="C8" s="29" t="s">
        <v>291</v>
      </c>
      <c r="D8" s="29" t="s">
        <v>292</v>
      </c>
      <c r="E8" s="29" t="s">
        <v>293</v>
      </c>
      <c r="F8" s="29" t="s">
        <v>294</v>
      </c>
      <c r="G8" s="29" t="s">
        <v>295</v>
      </c>
      <c r="H8" s="29" t="s">
        <v>296</v>
      </c>
      <c r="I8" s="29" t="s">
        <v>292</v>
      </c>
      <c r="J8" s="29" t="s">
        <v>101</v>
      </c>
      <c r="K8" s="29" t="s">
        <v>297</v>
      </c>
      <c r="L8" s="29" t="s">
        <v>298</v>
      </c>
      <c r="M8" s="29" t="s">
        <v>193</v>
      </c>
      <c r="N8" s="29" t="s">
        <v>299</v>
      </c>
      <c r="O8" s="29" t="s">
        <v>300</v>
      </c>
      <c r="P8" s="29" t="s">
        <v>301</v>
      </c>
      <c r="Q8" s="29" t="s">
        <v>95</v>
      </c>
      <c r="R8" s="29" t="s">
        <v>234</v>
      </c>
      <c r="S8" s="29" t="s">
        <v>132</v>
      </c>
      <c r="T8" s="29" t="s">
        <v>302</v>
      </c>
      <c r="U8" s="29" t="s">
        <v>201</v>
      </c>
      <c r="V8" s="29" t="s">
        <v>303</v>
      </c>
      <c r="W8" s="29" t="s">
        <v>135</v>
      </c>
      <c r="X8" s="29" t="s">
        <v>304</v>
      </c>
      <c r="Y8" s="29" t="s">
        <v>305</v>
      </c>
      <c r="Z8" s="29" t="s">
        <v>149</v>
      </c>
      <c r="AA8" s="29" t="s">
        <v>132</v>
      </c>
      <c r="AB8" s="29" t="s">
        <v>139</v>
      </c>
      <c r="AC8" s="29" t="s">
        <v>109</v>
      </c>
      <c r="AD8" s="29" t="s">
        <v>90</v>
      </c>
      <c r="AE8" s="29" t="s">
        <v>306</v>
      </c>
      <c r="AF8" s="29" t="s">
        <v>307</v>
      </c>
      <c r="AG8" s="29" t="s">
        <v>308</v>
      </c>
      <c r="AH8" s="29" t="s">
        <v>309</v>
      </c>
      <c r="AI8" s="29" t="s">
        <v>310</v>
      </c>
      <c r="AJ8" s="29" t="s">
        <v>145</v>
      </c>
      <c r="AK8" s="29" t="s">
        <v>139</v>
      </c>
      <c r="AL8" s="29" t="s">
        <v>311</v>
      </c>
      <c r="AM8" s="29" t="s">
        <v>312</v>
      </c>
      <c r="AN8" s="29" t="s">
        <v>313</v>
      </c>
      <c r="AO8" s="29" t="s">
        <v>149</v>
      </c>
      <c r="AP8" s="29" t="s">
        <v>314</v>
      </c>
    </row>
    <row r="9" spans="1:42" ht="20.100000000000001" customHeight="1" x14ac:dyDescent="0.35">
      <c r="A9" s="30" t="s">
        <v>210</v>
      </c>
      <c r="B9" s="32" t="s">
        <v>156</v>
      </c>
      <c r="C9" s="32" t="s">
        <v>157</v>
      </c>
      <c r="D9" s="32" t="s">
        <v>156</v>
      </c>
      <c r="E9" s="32" t="s">
        <v>156</v>
      </c>
      <c r="F9" s="32" t="s">
        <v>315</v>
      </c>
      <c r="G9" s="32" t="s">
        <v>316</v>
      </c>
      <c r="H9" s="32" t="s">
        <v>168</v>
      </c>
      <c r="I9" s="32" t="s">
        <v>317</v>
      </c>
      <c r="J9" s="32" t="s">
        <v>154</v>
      </c>
      <c r="K9" s="32" t="s">
        <v>213</v>
      </c>
      <c r="L9" s="32" t="s">
        <v>168</v>
      </c>
      <c r="M9" s="32" t="s">
        <v>154</v>
      </c>
      <c r="N9" s="32" t="s">
        <v>157</v>
      </c>
      <c r="O9" s="32" t="s">
        <v>318</v>
      </c>
      <c r="P9" s="32" t="s">
        <v>155</v>
      </c>
      <c r="Q9" s="32" t="s">
        <v>223</v>
      </c>
      <c r="R9" s="32" t="s">
        <v>157</v>
      </c>
      <c r="S9" s="32" t="s">
        <v>171</v>
      </c>
      <c r="T9" s="32" t="s">
        <v>226</v>
      </c>
      <c r="U9" s="32" t="s">
        <v>163</v>
      </c>
      <c r="V9" s="32" t="s">
        <v>228</v>
      </c>
      <c r="W9" s="32" t="s">
        <v>223</v>
      </c>
      <c r="X9" s="32" t="s">
        <v>178</v>
      </c>
      <c r="Y9" s="32" t="s">
        <v>173</v>
      </c>
      <c r="Z9" s="32" t="s">
        <v>179</v>
      </c>
      <c r="AA9" s="32" t="s">
        <v>174</v>
      </c>
      <c r="AB9" s="32" t="s">
        <v>152</v>
      </c>
      <c r="AC9" s="32" t="s">
        <v>177</v>
      </c>
      <c r="AD9" s="32" t="s">
        <v>319</v>
      </c>
      <c r="AE9" s="32" t="s">
        <v>320</v>
      </c>
      <c r="AF9" s="32" t="s">
        <v>262</v>
      </c>
      <c r="AG9" s="32" t="s">
        <v>321</v>
      </c>
      <c r="AH9" s="32" t="s">
        <v>179</v>
      </c>
      <c r="AI9" s="32" t="s">
        <v>322</v>
      </c>
      <c r="AJ9" s="32" t="s">
        <v>163</v>
      </c>
      <c r="AK9" s="32" t="s">
        <v>152</v>
      </c>
      <c r="AL9" s="32" t="s">
        <v>215</v>
      </c>
      <c r="AM9" s="32" t="s">
        <v>264</v>
      </c>
      <c r="AN9" s="32" t="s">
        <v>323</v>
      </c>
      <c r="AO9" s="32" t="s">
        <v>160</v>
      </c>
      <c r="AP9" s="32" t="s">
        <v>324</v>
      </c>
    </row>
    <row r="10" spans="1:42" ht="20.100000000000001" customHeight="1" x14ac:dyDescent="0.35">
      <c r="A10" s="28" t="s">
        <v>115</v>
      </c>
      <c r="B10" s="29" t="s">
        <v>325</v>
      </c>
      <c r="C10" s="29" t="s">
        <v>326</v>
      </c>
      <c r="D10" s="29" t="s">
        <v>289</v>
      </c>
      <c r="E10" s="29" t="s">
        <v>253</v>
      </c>
      <c r="F10" s="29" t="s">
        <v>48</v>
      </c>
      <c r="G10" s="29" t="s">
        <v>327</v>
      </c>
      <c r="H10" s="29" t="s">
        <v>241</v>
      </c>
      <c r="I10" s="29" t="s">
        <v>328</v>
      </c>
      <c r="J10" s="29" t="s">
        <v>329</v>
      </c>
      <c r="K10" s="29" t="s">
        <v>330</v>
      </c>
      <c r="L10" s="29" t="s">
        <v>331</v>
      </c>
      <c r="M10" s="29" t="s">
        <v>332</v>
      </c>
      <c r="N10" s="29" t="s">
        <v>333</v>
      </c>
      <c r="O10" s="29" t="s">
        <v>334</v>
      </c>
      <c r="P10" s="29" t="s">
        <v>335</v>
      </c>
      <c r="Q10" s="29" t="s">
        <v>336</v>
      </c>
      <c r="R10" s="29" t="s">
        <v>138</v>
      </c>
      <c r="S10" s="29" t="s">
        <v>149</v>
      </c>
      <c r="T10" s="29" t="s">
        <v>131</v>
      </c>
      <c r="U10" s="29" t="s">
        <v>131</v>
      </c>
      <c r="V10" s="29" t="s">
        <v>132</v>
      </c>
      <c r="W10" s="29" t="s">
        <v>199</v>
      </c>
      <c r="X10" s="29" t="s">
        <v>203</v>
      </c>
      <c r="Y10" s="29" t="s">
        <v>131</v>
      </c>
      <c r="Z10" s="29" t="s">
        <v>309</v>
      </c>
      <c r="AA10" s="29" t="s">
        <v>149</v>
      </c>
      <c r="AB10" s="29" t="s">
        <v>273</v>
      </c>
      <c r="AC10" s="29" t="s">
        <v>337</v>
      </c>
      <c r="AD10" s="29" t="s">
        <v>94</v>
      </c>
      <c r="AE10" s="29" t="s">
        <v>197</v>
      </c>
      <c r="AF10" s="29" t="s">
        <v>338</v>
      </c>
      <c r="AG10" s="29" t="s">
        <v>139</v>
      </c>
      <c r="AH10" s="29" t="s">
        <v>339</v>
      </c>
      <c r="AI10" s="29" t="s">
        <v>340</v>
      </c>
      <c r="AJ10" s="29" t="s">
        <v>341</v>
      </c>
      <c r="AK10" s="29" t="s">
        <v>274</v>
      </c>
      <c r="AL10" s="29" t="s">
        <v>342</v>
      </c>
      <c r="AM10" s="29" t="s">
        <v>343</v>
      </c>
      <c r="AN10" s="29" t="s">
        <v>196</v>
      </c>
      <c r="AO10" s="29" t="s">
        <v>197</v>
      </c>
      <c r="AP10" s="29" t="s">
        <v>344</v>
      </c>
    </row>
    <row r="11" spans="1:42" ht="20.100000000000001" customHeight="1" x14ac:dyDescent="0.35">
      <c r="A11" s="30" t="s">
        <v>151</v>
      </c>
      <c r="B11" s="32" t="s">
        <v>160</v>
      </c>
      <c r="C11" s="32" t="s">
        <v>211</v>
      </c>
      <c r="D11" s="32" t="s">
        <v>163</v>
      </c>
      <c r="E11" s="32" t="s">
        <v>163</v>
      </c>
      <c r="F11" s="32" t="s">
        <v>212</v>
      </c>
      <c r="G11" s="32" t="s">
        <v>160</v>
      </c>
      <c r="H11" s="32" t="s">
        <v>157</v>
      </c>
      <c r="I11" s="32" t="s">
        <v>345</v>
      </c>
      <c r="J11" s="32" t="s">
        <v>153</v>
      </c>
      <c r="K11" s="32" t="s">
        <v>315</v>
      </c>
      <c r="L11" s="32" t="s">
        <v>154</v>
      </c>
      <c r="M11" s="32" t="s">
        <v>160</v>
      </c>
      <c r="N11" s="32" t="s">
        <v>156</v>
      </c>
      <c r="O11" s="32" t="s">
        <v>260</v>
      </c>
      <c r="P11" s="32" t="s">
        <v>271</v>
      </c>
      <c r="Q11" s="32" t="s">
        <v>322</v>
      </c>
      <c r="R11" s="32" t="s">
        <v>229</v>
      </c>
      <c r="S11" s="32" t="s">
        <v>169</v>
      </c>
      <c r="T11" s="32" t="s">
        <v>346</v>
      </c>
      <c r="U11" s="32" t="s">
        <v>158</v>
      </c>
      <c r="V11" s="32" t="s">
        <v>167</v>
      </c>
      <c r="W11" s="32" t="s">
        <v>170</v>
      </c>
      <c r="X11" s="32" t="s">
        <v>167</v>
      </c>
      <c r="Y11" s="32" t="s">
        <v>269</v>
      </c>
      <c r="Z11" s="32" t="s">
        <v>320</v>
      </c>
      <c r="AA11" s="32" t="s">
        <v>221</v>
      </c>
      <c r="AB11" s="32" t="s">
        <v>156</v>
      </c>
      <c r="AC11" s="32" t="s">
        <v>347</v>
      </c>
      <c r="AD11" s="32" t="s">
        <v>271</v>
      </c>
      <c r="AE11" s="32" t="s">
        <v>219</v>
      </c>
      <c r="AF11" s="32" t="s">
        <v>169</v>
      </c>
      <c r="AG11" s="32" t="s">
        <v>219</v>
      </c>
      <c r="AH11" s="32" t="s">
        <v>322</v>
      </c>
      <c r="AI11" s="32" t="s">
        <v>223</v>
      </c>
      <c r="AJ11" s="32" t="s">
        <v>161</v>
      </c>
      <c r="AK11" s="32" t="s">
        <v>160</v>
      </c>
      <c r="AL11" s="32" t="s">
        <v>170</v>
      </c>
      <c r="AM11" s="32" t="s">
        <v>348</v>
      </c>
      <c r="AN11" s="32" t="s">
        <v>259</v>
      </c>
      <c r="AO11" s="32" t="s">
        <v>169</v>
      </c>
      <c r="AP11" s="32" t="s">
        <v>259</v>
      </c>
    </row>
    <row r="12" spans="1:42" ht="20.100000000000001" customHeight="1" x14ac:dyDescent="0.35">
      <c r="A12" s="28" t="s">
        <v>231</v>
      </c>
      <c r="B12" s="29" t="s">
        <v>241</v>
      </c>
      <c r="C12" s="29" t="s">
        <v>112</v>
      </c>
      <c r="D12" s="29" t="s">
        <v>129</v>
      </c>
      <c r="E12" s="29" t="s">
        <v>256</v>
      </c>
      <c r="F12" s="29" t="s">
        <v>147</v>
      </c>
      <c r="G12" s="29" t="s">
        <v>246</v>
      </c>
      <c r="H12" s="29" t="s">
        <v>349</v>
      </c>
      <c r="I12" s="29" t="s">
        <v>250</v>
      </c>
      <c r="J12" s="29" t="s">
        <v>61</v>
      </c>
      <c r="K12" s="29" t="s">
        <v>350</v>
      </c>
      <c r="L12" s="29" t="s">
        <v>351</v>
      </c>
      <c r="M12" s="29" t="s">
        <v>59</v>
      </c>
      <c r="N12" s="29" t="s">
        <v>243</v>
      </c>
      <c r="O12" s="29" t="s">
        <v>131</v>
      </c>
      <c r="P12" s="29" t="s">
        <v>69</v>
      </c>
      <c r="Q12" s="29" t="s">
        <v>100</v>
      </c>
      <c r="R12" s="29" t="s">
        <v>352</v>
      </c>
      <c r="S12" s="29" t="s">
        <v>198</v>
      </c>
      <c r="T12" s="29" t="s">
        <v>352</v>
      </c>
      <c r="U12" s="29" t="s">
        <v>274</v>
      </c>
      <c r="V12" s="29" t="s">
        <v>138</v>
      </c>
      <c r="W12" s="29" t="s">
        <v>198</v>
      </c>
      <c r="X12" s="29" t="s">
        <v>353</v>
      </c>
      <c r="Y12" s="29" t="s">
        <v>198</v>
      </c>
      <c r="Z12" s="29" t="s">
        <v>135</v>
      </c>
      <c r="AA12" s="29" t="s">
        <v>135</v>
      </c>
      <c r="AB12" s="29" t="s">
        <v>354</v>
      </c>
      <c r="AC12" s="29" t="s">
        <v>355</v>
      </c>
      <c r="AD12" s="29" t="s">
        <v>246</v>
      </c>
      <c r="AE12" s="29" t="s">
        <v>256</v>
      </c>
      <c r="AF12" s="29" t="s">
        <v>356</v>
      </c>
      <c r="AG12" s="29" t="s">
        <v>273</v>
      </c>
      <c r="AH12" s="29" t="s">
        <v>357</v>
      </c>
      <c r="AI12" s="29" t="s">
        <v>358</v>
      </c>
      <c r="AJ12" s="29" t="s">
        <v>148</v>
      </c>
      <c r="AK12" s="29" t="s">
        <v>203</v>
      </c>
      <c r="AL12" s="29" t="s">
        <v>195</v>
      </c>
      <c r="AM12" s="29" t="s">
        <v>359</v>
      </c>
      <c r="AN12" s="29" t="s">
        <v>335</v>
      </c>
      <c r="AO12" s="29" t="s">
        <v>132</v>
      </c>
      <c r="AP12" s="29" t="s">
        <v>360</v>
      </c>
    </row>
    <row r="13" spans="1:42" ht="20.100000000000001" customHeight="1" x14ac:dyDescent="0.35">
      <c r="A13" s="30" t="s">
        <v>258</v>
      </c>
      <c r="B13" s="32" t="s">
        <v>215</v>
      </c>
      <c r="C13" s="32" t="s">
        <v>264</v>
      </c>
      <c r="D13" s="32" t="s">
        <v>177</v>
      </c>
      <c r="E13" s="32">
        <v>0.09</v>
      </c>
      <c r="F13" s="32" t="s">
        <v>215</v>
      </c>
      <c r="G13" s="32" t="s">
        <v>262</v>
      </c>
      <c r="H13" s="32" t="s">
        <v>230</v>
      </c>
      <c r="I13" s="32" t="s">
        <v>264</v>
      </c>
      <c r="J13" s="32" t="s">
        <v>177</v>
      </c>
      <c r="K13" s="32" t="s">
        <v>262</v>
      </c>
      <c r="L13" s="32" t="s">
        <v>259</v>
      </c>
      <c r="M13" s="32" t="s">
        <v>264</v>
      </c>
      <c r="N13" s="32" t="s">
        <v>165</v>
      </c>
      <c r="O13" s="32" t="s">
        <v>165</v>
      </c>
      <c r="P13" s="32" t="s">
        <v>158</v>
      </c>
      <c r="Q13" s="32" t="s">
        <v>165</v>
      </c>
      <c r="R13" s="32" t="s">
        <v>158</v>
      </c>
      <c r="S13" s="32" t="s">
        <v>162</v>
      </c>
      <c r="T13" s="32" t="s">
        <v>213</v>
      </c>
      <c r="U13" s="32" t="s">
        <v>268</v>
      </c>
      <c r="V13" s="32" t="s">
        <v>268</v>
      </c>
      <c r="W13" s="32" t="s">
        <v>259</v>
      </c>
      <c r="X13" s="32" t="s">
        <v>271</v>
      </c>
      <c r="Y13" s="32" t="s">
        <v>174</v>
      </c>
      <c r="Z13" s="32" t="s">
        <v>167</v>
      </c>
      <c r="AA13" s="32" t="s">
        <v>215</v>
      </c>
      <c r="AB13" s="32" t="s">
        <v>179</v>
      </c>
      <c r="AC13" s="32" t="s">
        <v>271</v>
      </c>
      <c r="AD13" s="32" t="s">
        <v>266</v>
      </c>
      <c r="AE13" s="32" t="s">
        <v>223</v>
      </c>
      <c r="AF13" s="32" t="s">
        <v>361</v>
      </c>
      <c r="AG13" s="32" t="s">
        <v>219</v>
      </c>
      <c r="AH13" s="32" t="s">
        <v>165</v>
      </c>
      <c r="AI13" s="32" t="s">
        <v>171</v>
      </c>
      <c r="AJ13" s="32" t="s">
        <v>268</v>
      </c>
      <c r="AK13" s="32" t="s">
        <v>259</v>
      </c>
      <c r="AL13" s="32" t="s">
        <v>262</v>
      </c>
      <c r="AM13" s="32">
        <v>0.06</v>
      </c>
      <c r="AN13" s="32" t="s">
        <v>266</v>
      </c>
      <c r="AO13" s="32" t="s">
        <v>174</v>
      </c>
      <c r="AP13" s="32" t="s">
        <v>261</v>
      </c>
    </row>
    <row r="14" spans="1:42" ht="20.100000000000001" customHeight="1" x14ac:dyDescent="0.35">
      <c r="A14" s="28" t="s">
        <v>272</v>
      </c>
      <c r="B14" s="29" t="s">
        <v>352</v>
      </c>
      <c r="C14" s="29" t="s">
        <v>273</v>
      </c>
      <c r="D14" s="29" t="s">
        <v>197</v>
      </c>
      <c r="E14" s="29" t="s">
        <v>132</v>
      </c>
      <c r="F14" s="29" t="s">
        <v>198</v>
      </c>
      <c r="G14" s="29" t="s">
        <v>273</v>
      </c>
      <c r="H14" s="29" t="s">
        <v>203</v>
      </c>
      <c r="I14" s="29" t="s">
        <v>197</v>
      </c>
      <c r="J14" s="29" t="s">
        <v>93</v>
      </c>
      <c r="K14" s="29" t="s">
        <v>99</v>
      </c>
      <c r="L14" s="29" t="s">
        <v>139</v>
      </c>
      <c r="M14" s="29" t="s">
        <v>198</v>
      </c>
      <c r="N14" s="29" t="s">
        <v>203</v>
      </c>
      <c r="O14" s="29" t="s">
        <v>135</v>
      </c>
      <c r="P14" s="29" t="s">
        <v>99</v>
      </c>
      <c r="Q14" s="29" t="s">
        <v>93</v>
      </c>
      <c r="R14" s="29" t="s">
        <v>354</v>
      </c>
      <c r="S14" s="29" t="s">
        <v>132</v>
      </c>
      <c r="T14" s="29" t="s">
        <v>132</v>
      </c>
      <c r="U14" s="29" t="s">
        <v>354</v>
      </c>
      <c r="V14" s="29" t="s">
        <v>132</v>
      </c>
      <c r="W14" s="29" t="s">
        <v>132</v>
      </c>
      <c r="X14" s="29" t="s">
        <v>132</v>
      </c>
      <c r="Y14" s="29" t="s">
        <v>132</v>
      </c>
      <c r="Z14" s="29" t="s">
        <v>132</v>
      </c>
      <c r="AA14" s="29" t="s">
        <v>132</v>
      </c>
      <c r="AB14" s="29" t="s">
        <v>132</v>
      </c>
      <c r="AC14" s="29" t="s">
        <v>354</v>
      </c>
      <c r="AD14" s="29" t="s">
        <v>99</v>
      </c>
      <c r="AE14" s="29" t="s">
        <v>132</v>
      </c>
      <c r="AF14" s="29" t="s">
        <v>199</v>
      </c>
      <c r="AG14" s="29" t="s">
        <v>132</v>
      </c>
      <c r="AH14" s="29" t="s">
        <v>132</v>
      </c>
      <c r="AI14" s="29" t="s">
        <v>354</v>
      </c>
      <c r="AJ14" s="29" t="s">
        <v>93</v>
      </c>
      <c r="AK14" s="29" t="s">
        <v>132</v>
      </c>
      <c r="AL14" s="29" t="s">
        <v>113</v>
      </c>
      <c r="AM14" s="29" t="s">
        <v>93</v>
      </c>
      <c r="AN14" s="29" t="s">
        <v>132</v>
      </c>
      <c r="AO14" s="29" t="s">
        <v>132</v>
      </c>
      <c r="AP14" s="29" t="s">
        <v>139</v>
      </c>
    </row>
    <row r="15" spans="1:42" ht="20.100000000000001" customHeight="1" x14ac:dyDescent="0.35">
      <c r="A15" s="30" t="s">
        <v>275</v>
      </c>
      <c r="B15" s="32" t="s">
        <v>167</v>
      </c>
      <c r="C15" s="32" t="s">
        <v>167</v>
      </c>
      <c r="D15" s="32" t="s">
        <v>167</v>
      </c>
      <c r="E15" s="32" t="s">
        <v>174</v>
      </c>
      <c r="F15" s="32">
        <v>0.01</v>
      </c>
      <c r="G15" s="32" t="s">
        <v>167</v>
      </c>
      <c r="H15" s="32" t="s">
        <v>167</v>
      </c>
      <c r="I15" s="32" t="s">
        <v>167</v>
      </c>
      <c r="J15" s="32">
        <v>0.02</v>
      </c>
      <c r="K15" s="32" t="s">
        <v>167</v>
      </c>
      <c r="L15" s="32" t="s">
        <v>167</v>
      </c>
      <c r="M15" s="32" t="s">
        <v>167</v>
      </c>
      <c r="N15" s="32" t="s">
        <v>167</v>
      </c>
      <c r="O15" s="32">
        <v>0.01</v>
      </c>
      <c r="P15" s="32">
        <v>0.02</v>
      </c>
      <c r="Q15" s="32" t="s">
        <v>167</v>
      </c>
      <c r="R15" s="32" t="s">
        <v>165</v>
      </c>
      <c r="S15" s="32" t="s">
        <v>174</v>
      </c>
      <c r="T15" s="32" t="s">
        <v>167</v>
      </c>
      <c r="U15" s="32" t="s">
        <v>165</v>
      </c>
      <c r="V15" s="32" t="s">
        <v>174</v>
      </c>
      <c r="W15" s="32" t="s">
        <v>174</v>
      </c>
      <c r="X15" s="32" t="s">
        <v>174</v>
      </c>
      <c r="Y15" s="32" t="s">
        <v>174</v>
      </c>
      <c r="Z15" s="32" t="s">
        <v>174</v>
      </c>
      <c r="AA15" s="32" t="s">
        <v>174</v>
      </c>
      <c r="AB15" s="32" t="s">
        <v>174</v>
      </c>
      <c r="AC15" s="32">
        <v>0.01</v>
      </c>
      <c r="AD15" s="32" t="s">
        <v>167</v>
      </c>
      <c r="AE15" s="32" t="s">
        <v>174</v>
      </c>
      <c r="AF15" s="32">
        <v>0.04</v>
      </c>
      <c r="AG15" s="32" t="s">
        <v>174</v>
      </c>
      <c r="AH15" s="32" t="s">
        <v>174</v>
      </c>
      <c r="AI15" s="32" t="s">
        <v>174</v>
      </c>
      <c r="AJ15" s="32">
        <v>0.02</v>
      </c>
      <c r="AK15" s="32" t="s">
        <v>174</v>
      </c>
      <c r="AL15" s="32" t="s">
        <v>167</v>
      </c>
      <c r="AM15" s="32" t="s">
        <v>167</v>
      </c>
      <c r="AN15" s="32" t="s">
        <v>174</v>
      </c>
      <c r="AO15" s="32" t="s">
        <v>174</v>
      </c>
      <c r="AP15" s="32" t="s">
        <v>167</v>
      </c>
    </row>
    <row r="16" spans="1:42" x14ac:dyDescent="0.3">
      <c r="B16" s="4">
        <f>((B9)+(B11)+(B13)+(B15))</f>
        <v>0.99999999999999989</v>
      </c>
      <c r="C16" s="4">
        <f t="shared" ref="C16:AP16" si="0">((C9)+(C11)+(C13)+(C15))</f>
        <v>1</v>
      </c>
      <c r="D16" s="4">
        <f t="shared" si="0"/>
        <v>0.99999999999999989</v>
      </c>
      <c r="E16" s="4">
        <f t="shared" si="0"/>
        <v>0.99999999999999989</v>
      </c>
      <c r="F16" s="4">
        <f t="shared" si="0"/>
        <v>1</v>
      </c>
      <c r="G16" s="4">
        <f t="shared" si="0"/>
        <v>0.99999999999999989</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1</v>
      </c>
      <c r="AI16" s="4">
        <f t="shared" si="0"/>
        <v>1</v>
      </c>
      <c r="AJ16" s="4">
        <f t="shared" si="0"/>
        <v>1</v>
      </c>
      <c r="AK16" s="4">
        <f t="shared" si="0"/>
        <v>1</v>
      </c>
      <c r="AL16" s="4">
        <f t="shared" si="0"/>
        <v>1</v>
      </c>
      <c r="AM16" s="4">
        <f t="shared" si="0"/>
        <v>1</v>
      </c>
      <c r="AN16" s="4">
        <f t="shared" si="0"/>
        <v>1</v>
      </c>
      <c r="AO16" s="4">
        <f t="shared" si="0"/>
        <v>1</v>
      </c>
      <c r="AP16" s="4">
        <f t="shared" si="0"/>
        <v>1</v>
      </c>
    </row>
  </sheetData>
  <sheetProtection algorithmName="SHA-512" hashValue="+KoOFeZvesVsJUTaUcgwuCVY+ZBrYRPiY56L5P9lm20TuPSBl9qCZPruQ1cbuf+tiJ9DR8UGl+CC0597sy0Mkw==" saltValue="bWMHn90EKAAKsoBO+1HE3w=="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P12 B14:AP14 B13:D13 F13:AL13 B15:E15 G15:I15 K15:N15 Q15:AB15 AD15:AE15 AG15:AI15 AK15:AP15 AN13:AP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16"/>
  <sheetViews>
    <sheetView showGridLines="0" workbookViewId="0">
      <pane xSplit="2" topLeftCell="C1" activePane="topRight" state="frozen"/>
      <selection pane="topRight" activeCell="A2" sqref="A2:L2"/>
    </sheetView>
  </sheetViews>
  <sheetFormatPr defaultRowHeight="14.4" x14ac:dyDescent="0.3"/>
  <cols>
    <col min="1" max="1" width="39.77734375" customWidth="1"/>
    <col min="2" max="42" width="13.77734375" customWidth="1"/>
  </cols>
  <sheetData>
    <row r="1" spans="1:42" ht="21" x14ac:dyDescent="0.4">
      <c r="A1" s="27" t="str">
        <f>HYPERLINK("#Contents!A1","Return to Contents")</f>
        <v>Return to Contents</v>
      </c>
    </row>
    <row r="2" spans="1:42" ht="74.400000000000006" customHeight="1" x14ac:dyDescent="0.4">
      <c r="A2" s="67" t="s">
        <v>975</v>
      </c>
      <c r="B2" s="67"/>
      <c r="C2" s="67"/>
      <c r="D2" s="67"/>
      <c r="E2" s="67"/>
      <c r="F2" s="67"/>
      <c r="G2" s="67"/>
      <c r="H2" s="67"/>
      <c r="I2" s="67"/>
      <c r="J2" s="67"/>
      <c r="K2" s="67"/>
      <c r="L2" s="67"/>
      <c r="M2" s="36"/>
      <c r="N2" s="36"/>
      <c r="O2" s="36"/>
      <c r="AL2" s="25" t="s">
        <v>950</v>
      </c>
      <c r="AM2" s="26" t="s">
        <v>951</v>
      </c>
      <c r="AN2" s="66" t="s">
        <v>952</v>
      </c>
      <c r="AO2" s="66"/>
    </row>
    <row r="3" spans="1:42" ht="7.2"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5.2"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362</v>
      </c>
      <c r="C7" s="31" t="s">
        <v>278</v>
      </c>
      <c r="D7" s="31" t="s">
        <v>279</v>
      </c>
      <c r="E7" s="31" t="s">
        <v>363</v>
      </c>
      <c r="F7" s="31" t="s">
        <v>364</v>
      </c>
      <c r="G7" s="31" t="s">
        <v>81</v>
      </c>
      <c r="H7" s="31" t="s">
        <v>82</v>
      </c>
      <c r="I7" s="31" t="s">
        <v>365</v>
      </c>
      <c r="J7" s="31" t="s">
        <v>43</v>
      </c>
      <c r="K7" s="31" t="s">
        <v>366</v>
      </c>
      <c r="L7" s="31" t="s">
        <v>86</v>
      </c>
      <c r="M7" s="31" t="s">
        <v>87</v>
      </c>
      <c r="N7" s="31" t="s">
        <v>143</v>
      </c>
      <c r="O7" s="31" t="s">
        <v>89</v>
      </c>
      <c r="P7" s="31" t="s">
        <v>90</v>
      </c>
      <c r="Q7" s="31" t="s">
        <v>91</v>
      </c>
      <c r="R7" s="31" t="s">
        <v>92</v>
      </c>
      <c r="S7" s="31" t="s">
        <v>93</v>
      </c>
      <c r="T7" s="31" t="s">
        <v>367</v>
      </c>
      <c r="U7" s="31" t="s">
        <v>94</v>
      </c>
      <c r="V7" s="31" t="s">
        <v>285</v>
      </c>
      <c r="W7" s="31" t="s">
        <v>73</v>
      </c>
      <c r="X7" s="31" t="s">
        <v>368</v>
      </c>
      <c r="Y7" s="31" t="s">
        <v>97</v>
      </c>
      <c r="Z7" s="31" t="s">
        <v>98</v>
      </c>
      <c r="AA7" s="31" t="s">
        <v>99</v>
      </c>
      <c r="AB7" s="31" t="s">
        <v>100</v>
      </c>
      <c r="AC7" s="31" t="s">
        <v>190</v>
      </c>
      <c r="AD7" s="31" t="s">
        <v>191</v>
      </c>
      <c r="AE7" s="31" t="s">
        <v>369</v>
      </c>
      <c r="AF7" s="31" t="s">
        <v>287</v>
      </c>
      <c r="AG7" s="31" t="s">
        <v>105</v>
      </c>
      <c r="AH7" s="31" t="s">
        <v>106</v>
      </c>
      <c r="AI7" s="31" t="s">
        <v>370</v>
      </c>
      <c r="AJ7" s="31" t="s">
        <v>47</v>
      </c>
      <c r="AK7" s="31" t="s">
        <v>100</v>
      </c>
      <c r="AL7" s="31" t="s">
        <v>371</v>
      </c>
      <c r="AM7" s="31" t="s">
        <v>111</v>
      </c>
      <c r="AN7" s="31" t="s">
        <v>372</v>
      </c>
      <c r="AO7" s="31" t="s">
        <v>113</v>
      </c>
      <c r="AP7" s="31" t="s">
        <v>114</v>
      </c>
    </row>
    <row r="8" spans="1:42" ht="20.100000000000001" customHeight="1" x14ac:dyDescent="0.35">
      <c r="A8" s="28" t="s">
        <v>183</v>
      </c>
      <c r="B8" s="29" t="s">
        <v>373</v>
      </c>
      <c r="C8" s="29" t="s">
        <v>374</v>
      </c>
      <c r="D8" s="29" t="s">
        <v>375</v>
      </c>
      <c r="E8" s="29" t="s">
        <v>376</v>
      </c>
      <c r="F8" s="29" t="s">
        <v>377</v>
      </c>
      <c r="G8" s="29" t="s">
        <v>378</v>
      </c>
      <c r="H8" s="29" t="s">
        <v>379</v>
      </c>
      <c r="I8" s="29" t="s">
        <v>380</v>
      </c>
      <c r="J8" s="29" t="s">
        <v>381</v>
      </c>
      <c r="K8" s="29" t="s">
        <v>382</v>
      </c>
      <c r="L8" s="29" t="s">
        <v>383</v>
      </c>
      <c r="M8" s="29" t="s">
        <v>384</v>
      </c>
      <c r="N8" s="29" t="s">
        <v>385</v>
      </c>
      <c r="O8" s="29" t="s">
        <v>386</v>
      </c>
      <c r="P8" s="29" t="s">
        <v>387</v>
      </c>
      <c r="Q8" s="29" t="s">
        <v>388</v>
      </c>
      <c r="R8" s="29" t="s">
        <v>358</v>
      </c>
      <c r="S8" s="29" t="s">
        <v>203</v>
      </c>
      <c r="T8" s="29" t="s">
        <v>389</v>
      </c>
      <c r="U8" s="29" t="s">
        <v>353</v>
      </c>
      <c r="V8" s="29" t="s">
        <v>59</v>
      </c>
      <c r="W8" s="29" t="s">
        <v>60</v>
      </c>
      <c r="X8" s="29" t="s">
        <v>200</v>
      </c>
      <c r="Y8" s="29" t="s">
        <v>390</v>
      </c>
      <c r="Z8" s="29" t="s">
        <v>52</v>
      </c>
      <c r="AA8" s="29" t="s">
        <v>354</v>
      </c>
      <c r="AB8" s="29" t="s">
        <v>302</v>
      </c>
      <c r="AC8" s="29" t="s">
        <v>119</v>
      </c>
      <c r="AD8" s="29" t="s">
        <v>391</v>
      </c>
      <c r="AE8" s="29" t="s">
        <v>392</v>
      </c>
      <c r="AF8" s="29" t="s">
        <v>393</v>
      </c>
      <c r="AG8" s="29" t="s">
        <v>394</v>
      </c>
      <c r="AH8" s="29" t="s">
        <v>395</v>
      </c>
      <c r="AI8" s="29" t="s">
        <v>396</v>
      </c>
      <c r="AJ8" s="29" t="s">
        <v>397</v>
      </c>
      <c r="AK8" s="29" t="s">
        <v>251</v>
      </c>
      <c r="AL8" s="29" t="s">
        <v>398</v>
      </c>
      <c r="AM8" s="29" t="s">
        <v>399</v>
      </c>
      <c r="AN8" s="29" t="s">
        <v>119</v>
      </c>
      <c r="AO8" s="29" t="s">
        <v>197</v>
      </c>
      <c r="AP8" s="29" t="s">
        <v>400</v>
      </c>
    </row>
    <row r="9" spans="1:42" ht="20.100000000000001" customHeight="1" x14ac:dyDescent="0.35">
      <c r="A9" s="30" t="s">
        <v>210</v>
      </c>
      <c r="B9" s="32" t="s">
        <v>401</v>
      </c>
      <c r="C9" s="32" t="s">
        <v>402</v>
      </c>
      <c r="D9" s="32" t="s">
        <v>317</v>
      </c>
      <c r="E9" s="32" t="s">
        <v>164</v>
      </c>
      <c r="F9" s="32" t="s">
        <v>403</v>
      </c>
      <c r="G9" s="32" t="s">
        <v>224</v>
      </c>
      <c r="H9" s="32" t="s">
        <v>404</v>
      </c>
      <c r="I9" s="32" t="s">
        <v>404</v>
      </c>
      <c r="J9" s="32" t="s">
        <v>169</v>
      </c>
      <c r="K9" s="32" t="s">
        <v>405</v>
      </c>
      <c r="L9" s="32" t="s">
        <v>401</v>
      </c>
      <c r="M9" s="32" t="s">
        <v>169</v>
      </c>
      <c r="N9" s="32" t="s">
        <v>405</v>
      </c>
      <c r="O9" s="32" t="s">
        <v>406</v>
      </c>
      <c r="P9" s="32" t="s">
        <v>322</v>
      </c>
      <c r="Q9" s="32" t="s">
        <v>211</v>
      </c>
      <c r="R9" s="32" t="s">
        <v>225</v>
      </c>
      <c r="S9" s="32" t="s">
        <v>156</v>
      </c>
      <c r="T9" s="32" t="s">
        <v>407</v>
      </c>
      <c r="U9" s="32" t="s">
        <v>228</v>
      </c>
      <c r="V9" s="32" t="s">
        <v>322</v>
      </c>
      <c r="W9" s="32" t="s">
        <v>156</v>
      </c>
      <c r="X9" s="32" t="s">
        <v>227</v>
      </c>
      <c r="Y9" s="32" t="s">
        <v>324</v>
      </c>
      <c r="Z9" s="32" t="s">
        <v>408</v>
      </c>
      <c r="AA9" s="32" t="s">
        <v>158</v>
      </c>
      <c r="AB9" s="32" t="s">
        <v>224</v>
      </c>
      <c r="AC9" s="32" t="s">
        <v>168</v>
      </c>
      <c r="AD9" s="32" t="s">
        <v>409</v>
      </c>
      <c r="AE9" s="32" t="s">
        <v>228</v>
      </c>
      <c r="AF9" s="32" t="s">
        <v>169</v>
      </c>
      <c r="AG9" s="32" t="s">
        <v>164</v>
      </c>
      <c r="AH9" s="32" t="s">
        <v>161</v>
      </c>
      <c r="AI9" s="32" t="s">
        <v>222</v>
      </c>
      <c r="AJ9" s="32" t="s">
        <v>324</v>
      </c>
      <c r="AK9" s="32" t="s">
        <v>405</v>
      </c>
      <c r="AL9" s="32" t="s">
        <v>160</v>
      </c>
      <c r="AM9" s="32" t="s">
        <v>168</v>
      </c>
      <c r="AN9" s="32" t="s">
        <v>218</v>
      </c>
      <c r="AO9" s="32" t="s">
        <v>403</v>
      </c>
      <c r="AP9" s="32" t="s">
        <v>318</v>
      </c>
    </row>
    <row r="10" spans="1:42" ht="20.100000000000001" customHeight="1" x14ac:dyDescent="0.35">
      <c r="A10" s="28" t="s">
        <v>115</v>
      </c>
      <c r="B10" s="29" t="s">
        <v>410</v>
      </c>
      <c r="C10" s="29" t="s">
        <v>411</v>
      </c>
      <c r="D10" s="29" t="s">
        <v>412</v>
      </c>
      <c r="E10" s="29" t="s">
        <v>413</v>
      </c>
      <c r="F10" s="29" t="s">
        <v>72</v>
      </c>
      <c r="G10" s="29" t="s">
        <v>414</v>
      </c>
      <c r="H10" s="29" t="s">
        <v>195</v>
      </c>
      <c r="I10" s="29" t="s">
        <v>333</v>
      </c>
      <c r="J10" s="29" t="s">
        <v>122</v>
      </c>
      <c r="K10" s="29" t="s">
        <v>415</v>
      </c>
      <c r="L10" s="29" t="s">
        <v>329</v>
      </c>
      <c r="M10" s="29" t="s">
        <v>416</v>
      </c>
      <c r="N10" s="29" t="s">
        <v>417</v>
      </c>
      <c r="O10" s="29" t="s">
        <v>418</v>
      </c>
      <c r="P10" s="29" t="s">
        <v>197</v>
      </c>
      <c r="Q10" s="29" t="s">
        <v>419</v>
      </c>
      <c r="R10" s="29" t="s">
        <v>198</v>
      </c>
      <c r="S10" s="29" t="s">
        <v>203</v>
      </c>
      <c r="T10" s="29" t="s">
        <v>99</v>
      </c>
      <c r="U10" s="29" t="s">
        <v>99</v>
      </c>
      <c r="V10" s="29" t="s">
        <v>203</v>
      </c>
      <c r="W10" s="29" t="s">
        <v>149</v>
      </c>
      <c r="X10" s="29" t="s">
        <v>256</v>
      </c>
      <c r="Y10" s="29" t="s">
        <v>420</v>
      </c>
      <c r="Z10" s="29" t="s">
        <v>249</v>
      </c>
      <c r="AA10" s="29" t="s">
        <v>135</v>
      </c>
      <c r="AB10" s="29" t="s">
        <v>138</v>
      </c>
      <c r="AC10" s="29" t="s">
        <v>253</v>
      </c>
      <c r="AD10" s="29" t="s">
        <v>113</v>
      </c>
      <c r="AE10" s="29" t="s">
        <v>252</v>
      </c>
      <c r="AF10" s="29" t="s">
        <v>69</v>
      </c>
      <c r="AG10" s="29" t="s">
        <v>421</v>
      </c>
      <c r="AH10" s="29" t="s">
        <v>330</v>
      </c>
      <c r="AI10" s="29" t="s">
        <v>422</v>
      </c>
      <c r="AJ10" s="29" t="s">
        <v>423</v>
      </c>
      <c r="AK10" s="29" t="s">
        <v>60</v>
      </c>
      <c r="AL10" s="29" t="s">
        <v>424</v>
      </c>
      <c r="AM10" s="29" t="s">
        <v>425</v>
      </c>
      <c r="AN10" s="29" t="s">
        <v>52</v>
      </c>
      <c r="AO10" s="29" t="s">
        <v>203</v>
      </c>
      <c r="AP10" s="29" t="s">
        <v>426</v>
      </c>
    </row>
    <row r="11" spans="1:42" ht="20.100000000000001" customHeight="1" x14ac:dyDescent="0.35">
      <c r="A11" s="30" t="s">
        <v>151</v>
      </c>
      <c r="B11" s="32" t="s">
        <v>427</v>
      </c>
      <c r="C11" s="32" t="s">
        <v>268</v>
      </c>
      <c r="D11" s="32" t="s">
        <v>270</v>
      </c>
      <c r="E11" s="32" t="s">
        <v>428</v>
      </c>
      <c r="F11" s="32" t="s">
        <v>267</v>
      </c>
      <c r="G11" s="32" t="s">
        <v>345</v>
      </c>
      <c r="H11" s="32" t="s">
        <v>428</v>
      </c>
      <c r="I11" s="32" t="s">
        <v>267</v>
      </c>
      <c r="J11" s="32" t="s">
        <v>226</v>
      </c>
      <c r="K11" s="32" t="s">
        <v>429</v>
      </c>
      <c r="L11" s="32" t="s">
        <v>267</v>
      </c>
      <c r="M11" s="32" t="s">
        <v>427</v>
      </c>
      <c r="N11" s="32" t="s">
        <v>361</v>
      </c>
      <c r="O11" s="32" t="s">
        <v>266</v>
      </c>
      <c r="P11" s="32" t="s">
        <v>269</v>
      </c>
      <c r="Q11" s="32" t="s">
        <v>152</v>
      </c>
      <c r="R11" s="32" t="s">
        <v>171</v>
      </c>
      <c r="S11" s="32" t="s">
        <v>156</v>
      </c>
      <c r="T11" s="32" t="s">
        <v>261</v>
      </c>
      <c r="U11" s="32" t="s">
        <v>215</v>
      </c>
      <c r="V11" s="32" t="s">
        <v>179</v>
      </c>
      <c r="W11" s="32" t="s">
        <v>263</v>
      </c>
      <c r="X11" s="32" t="s">
        <v>177</v>
      </c>
      <c r="Y11" s="32" t="s">
        <v>259</v>
      </c>
      <c r="Z11" s="32" t="s">
        <v>404</v>
      </c>
      <c r="AA11" s="32" t="s">
        <v>266</v>
      </c>
      <c r="AB11" s="32" t="s">
        <v>162</v>
      </c>
      <c r="AC11" s="32" t="s">
        <v>346</v>
      </c>
      <c r="AD11" s="32" t="s">
        <v>269</v>
      </c>
      <c r="AE11" s="32" t="s">
        <v>177</v>
      </c>
      <c r="AF11" s="32" t="s">
        <v>260</v>
      </c>
      <c r="AG11" s="32" t="s">
        <v>428</v>
      </c>
      <c r="AH11" s="32" t="s">
        <v>155</v>
      </c>
      <c r="AI11" s="32" t="s">
        <v>230</v>
      </c>
      <c r="AJ11" s="32" t="s">
        <v>229</v>
      </c>
      <c r="AK11" s="32" t="s">
        <v>166</v>
      </c>
      <c r="AL11" s="32" t="s">
        <v>211</v>
      </c>
      <c r="AM11" s="32" t="s">
        <v>153</v>
      </c>
      <c r="AN11" s="32" t="s">
        <v>264</v>
      </c>
      <c r="AO11" s="32" t="s">
        <v>162</v>
      </c>
      <c r="AP11" s="32" t="s">
        <v>261</v>
      </c>
    </row>
    <row r="12" spans="1:42" ht="20.100000000000001" customHeight="1" x14ac:dyDescent="0.35">
      <c r="A12" s="28" t="s">
        <v>231</v>
      </c>
      <c r="B12" s="29" t="s">
        <v>329</v>
      </c>
      <c r="C12" s="29" t="s">
        <v>430</v>
      </c>
      <c r="D12" s="29" t="s">
        <v>431</v>
      </c>
      <c r="E12" s="29" t="s">
        <v>432</v>
      </c>
      <c r="F12" s="29" t="s">
        <v>433</v>
      </c>
      <c r="G12" s="29" t="s">
        <v>311</v>
      </c>
      <c r="H12" s="29" t="s">
        <v>334</v>
      </c>
      <c r="I12" s="29" t="s">
        <v>434</v>
      </c>
      <c r="J12" s="29" t="s">
        <v>435</v>
      </c>
      <c r="K12" s="29" t="s">
        <v>436</v>
      </c>
      <c r="L12" s="29" t="s">
        <v>112</v>
      </c>
      <c r="M12" s="29" t="s">
        <v>437</v>
      </c>
      <c r="N12" s="29" t="s">
        <v>248</v>
      </c>
      <c r="O12" s="29" t="s">
        <v>438</v>
      </c>
      <c r="P12" s="29" t="s">
        <v>247</v>
      </c>
      <c r="Q12" s="29" t="s">
        <v>439</v>
      </c>
      <c r="R12" s="29" t="s">
        <v>354</v>
      </c>
      <c r="S12" s="29" t="s">
        <v>132</v>
      </c>
      <c r="T12" s="29" t="s">
        <v>93</v>
      </c>
      <c r="U12" s="29" t="s">
        <v>99</v>
      </c>
      <c r="V12" s="29" t="s">
        <v>135</v>
      </c>
      <c r="W12" s="29" t="s">
        <v>149</v>
      </c>
      <c r="X12" s="29" t="s">
        <v>432</v>
      </c>
      <c r="Y12" s="29" t="s">
        <v>440</v>
      </c>
      <c r="Z12" s="29" t="s">
        <v>203</v>
      </c>
      <c r="AA12" s="29" t="s">
        <v>198</v>
      </c>
      <c r="AB12" s="29" t="s">
        <v>354</v>
      </c>
      <c r="AC12" s="29" t="s">
        <v>441</v>
      </c>
      <c r="AD12" s="29" t="s">
        <v>273</v>
      </c>
      <c r="AE12" s="29" t="s">
        <v>285</v>
      </c>
      <c r="AF12" s="29" t="s">
        <v>416</v>
      </c>
      <c r="AG12" s="29" t="s">
        <v>442</v>
      </c>
      <c r="AH12" s="29" t="s">
        <v>443</v>
      </c>
      <c r="AI12" s="29" t="s">
        <v>255</v>
      </c>
      <c r="AJ12" s="29" t="s">
        <v>367</v>
      </c>
      <c r="AK12" s="29" t="s">
        <v>354</v>
      </c>
      <c r="AL12" s="29" t="s">
        <v>38</v>
      </c>
      <c r="AM12" s="29" t="s">
        <v>444</v>
      </c>
      <c r="AN12" s="29" t="s">
        <v>273</v>
      </c>
      <c r="AO12" s="29" t="s">
        <v>132</v>
      </c>
      <c r="AP12" s="29" t="s">
        <v>445</v>
      </c>
    </row>
    <row r="13" spans="1:42" ht="20.100000000000001" customHeight="1" x14ac:dyDescent="0.35">
      <c r="A13" s="30" t="s">
        <v>258</v>
      </c>
      <c r="B13" s="32" t="s">
        <v>264</v>
      </c>
      <c r="C13" s="32" t="s">
        <v>261</v>
      </c>
      <c r="D13" s="32" t="s">
        <v>230</v>
      </c>
      <c r="E13" s="32" t="s">
        <v>261</v>
      </c>
      <c r="F13" s="32" t="s">
        <v>264</v>
      </c>
      <c r="G13" s="32" t="s">
        <v>261</v>
      </c>
      <c r="H13" s="32" t="s">
        <v>259</v>
      </c>
      <c r="I13" s="32" t="s">
        <v>215</v>
      </c>
      <c r="J13" s="32" t="s">
        <v>230</v>
      </c>
      <c r="K13" s="32" t="s">
        <v>259</v>
      </c>
      <c r="L13" s="32" t="s">
        <v>230</v>
      </c>
      <c r="M13" s="32" t="s">
        <v>230</v>
      </c>
      <c r="N13" s="32" t="s">
        <v>261</v>
      </c>
      <c r="O13" s="32" t="s">
        <v>262</v>
      </c>
      <c r="P13" s="32" t="s">
        <v>179</v>
      </c>
      <c r="Q13" s="32" t="s">
        <v>230</v>
      </c>
      <c r="R13" s="32" t="s">
        <v>269</v>
      </c>
      <c r="S13" s="32" t="s">
        <v>269</v>
      </c>
      <c r="T13" s="32" t="s">
        <v>259</v>
      </c>
      <c r="U13" s="32" t="s">
        <v>215</v>
      </c>
      <c r="V13" s="32" t="s">
        <v>269</v>
      </c>
      <c r="W13" s="32" t="s">
        <v>263</v>
      </c>
      <c r="X13" s="32" t="s">
        <v>262</v>
      </c>
      <c r="Y13" s="32" t="s">
        <v>215</v>
      </c>
      <c r="Z13" s="32" t="s">
        <v>223</v>
      </c>
      <c r="AA13" s="32" t="s">
        <v>154</v>
      </c>
      <c r="AB13" s="32" t="s">
        <v>179</v>
      </c>
      <c r="AC13" s="32" t="s">
        <v>429</v>
      </c>
      <c r="AD13" s="32" t="s">
        <v>269</v>
      </c>
      <c r="AE13" s="32" t="s">
        <v>264</v>
      </c>
      <c r="AF13" s="32" t="s">
        <v>268</v>
      </c>
      <c r="AG13" s="32" t="s">
        <v>215</v>
      </c>
      <c r="AH13" s="32" t="s">
        <v>230</v>
      </c>
      <c r="AI13" s="32" t="s">
        <v>215</v>
      </c>
      <c r="AJ13" s="32" t="s">
        <v>262</v>
      </c>
      <c r="AK13" s="32" t="s">
        <v>177</v>
      </c>
      <c r="AL13" s="32" t="s">
        <v>229</v>
      </c>
      <c r="AM13" s="32" t="s">
        <v>259</v>
      </c>
      <c r="AN13" s="32" t="s">
        <v>177</v>
      </c>
      <c r="AO13" s="32" t="s">
        <v>167</v>
      </c>
      <c r="AP13" s="32" t="s">
        <v>261</v>
      </c>
    </row>
    <row r="14" spans="1:42" ht="20.100000000000001" customHeight="1" x14ac:dyDescent="0.35">
      <c r="A14" s="28" t="s">
        <v>272</v>
      </c>
      <c r="B14" s="29" t="s">
        <v>245</v>
      </c>
      <c r="C14" s="29" t="s">
        <v>335</v>
      </c>
      <c r="D14" s="29" t="s">
        <v>52</v>
      </c>
      <c r="E14" s="29" t="s">
        <v>354</v>
      </c>
      <c r="F14" s="29" t="s">
        <v>302</v>
      </c>
      <c r="G14" s="29" t="s">
        <v>93</v>
      </c>
      <c r="H14" s="29" t="s">
        <v>446</v>
      </c>
      <c r="I14" s="29" t="s">
        <v>131</v>
      </c>
      <c r="J14" s="29" t="s">
        <v>99</v>
      </c>
      <c r="K14" s="29" t="s">
        <v>446</v>
      </c>
      <c r="L14" s="29" t="s">
        <v>256</v>
      </c>
      <c r="M14" s="29" t="s">
        <v>251</v>
      </c>
      <c r="N14" s="29" t="s">
        <v>99</v>
      </c>
      <c r="O14" s="29" t="s">
        <v>138</v>
      </c>
      <c r="P14" s="29" t="s">
        <v>198</v>
      </c>
      <c r="Q14" s="29" t="s">
        <v>199</v>
      </c>
      <c r="R14" s="29" t="s">
        <v>132</v>
      </c>
      <c r="S14" s="29" t="s">
        <v>132</v>
      </c>
      <c r="T14" s="29" t="s">
        <v>135</v>
      </c>
      <c r="U14" s="29" t="s">
        <v>135</v>
      </c>
      <c r="V14" s="29" t="s">
        <v>132</v>
      </c>
      <c r="W14" s="29" t="s">
        <v>132</v>
      </c>
      <c r="X14" s="29" t="s">
        <v>198</v>
      </c>
      <c r="Y14" s="29" t="s">
        <v>302</v>
      </c>
      <c r="Z14" s="29" t="s">
        <v>132</v>
      </c>
      <c r="AA14" s="29" t="s">
        <v>132</v>
      </c>
      <c r="AB14" s="29" t="s">
        <v>132</v>
      </c>
      <c r="AC14" s="29" t="s">
        <v>131</v>
      </c>
      <c r="AD14" s="29" t="s">
        <v>354</v>
      </c>
      <c r="AE14" s="29" t="s">
        <v>99</v>
      </c>
      <c r="AF14" s="29" t="s">
        <v>199</v>
      </c>
      <c r="AG14" s="29" t="s">
        <v>199</v>
      </c>
      <c r="AH14" s="29" t="s">
        <v>352</v>
      </c>
      <c r="AI14" s="29" t="s">
        <v>352</v>
      </c>
      <c r="AJ14" s="29" t="s">
        <v>203</v>
      </c>
      <c r="AK14" s="29" t="s">
        <v>132</v>
      </c>
      <c r="AL14" s="29" t="s">
        <v>133</v>
      </c>
      <c r="AM14" s="29" t="s">
        <v>134</v>
      </c>
      <c r="AN14" s="29" t="s">
        <v>198</v>
      </c>
      <c r="AO14" s="29" t="s">
        <v>132</v>
      </c>
      <c r="AP14" s="29" t="s">
        <v>251</v>
      </c>
    </row>
    <row r="15" spans="1:42" ht="20.100000000000001" customHeight="1" x14ac:dyDescent="0.35">
      <c r="A15" s="30" t="s">
        <v>275</v>
      </c>
      <c r="B15" s="32">
        <v>0.03</v>
      </c>
      <c r="C15" s="32" t="s">
        <v>269</v>
      </c>
      <c r="D15" s="32" t="s">
        <v>219</v>
      </c>
      <c r="E15" s="32" t="s">
        <v>167</v>
      </c>
      <c r="F15" s="32">
        <v>0.01</v>
      </c>
      <c r="G15" s="32" t="s">
        <v>167</v>
      </c>
      <c r="H15" s="32" t="s">
        <v>171</v>
      </c>
      <c r="I15" s="32">
        <v>0.01</v>
      </c>
      <c r="J15" s="32" t="s">
        <v>167</v>
      </c>
      <c r="K15" s="32" t="s">
        <v>165</v>
      </c>
      <c r="L15" s="32">
        <v>0.01</v>
      </c>
      <c r="M15" s="32">
        <v>0.04</v>
      </c>
      <c r="N15" s="32" t="s">
        <v>167</v>
      </c>
      <c r="O15" s="32" t="s">
        <v>219</v>
      </c>
      <c r="P15" s="32" t="s">
        <v>167</v>
      </c>
      <c r="Q15" s="32" t="s">
        <v>219</v>
      </c>
      <c r="R15" s="32">
        <v>0.01</v>
      </c>
      <c r="S15" s="32">
        <v>0.01</v>
      </c>
      <c r="T15" s="32">
        <v>0.03</v>
      </c>
      <c r="U15" s="32" t="s">
        <v>167</v>
      </c>
      <c r="V15" s="32" t="s">
        <v>167</v>
      </c>
      <c r="W15" s="32" t="s">
        <v>174</v>
      </c>
      <c r="X15" s="32" t="s">
        <v>167</v>
      </c>
      <c r="Y15" s="32" t="s">
        <v>219</v>
      </c>
      <c r="Z15" s="32" t="s">
        <v>174</v>
      </c>
      <c r="AA15" s="32" t="s">
        <v>174</v>
      </c>
      <c r="AB15" s="32" t="s">
        <v>174</v>
      </c>
      <c r="AC15" s="32">
        <v>0.05</v>
      </c>
      <c r="AD15" s="32" t="s">
        <v>167</v>
      </c>
      <c r="AE15" s="32" t="s">
        <v>167</v>
      </c>
      <c r="AF15" s="32" t="s">
        <v>269</v>
      </c>
      <c r="AG15" s="32" t="s">
        <v>219</v>
      </c>
      <c r="AH15" s="32" t="s">
        <v>219</v>
      </c>
      <c r="AI15" s="32" t="s">
        <v>219</v>
      </c>
      <c r="AJ15" s="32" t="s">
        <v>167</v>
      </c>
      <c r="AK15" s="32" t="s">
        <v>174</v>
      </c>
      <c r="AL15" s="32" t="s">
        <v>269</v>
      </c>
      <c r="AM15" s="32" t="s">
        <v>269</v>
      </c>
      <c r="AN15" s="32" t="s">
        <v>219</v>
      </c>
      <c r="AO15" s="32" t="s">
        <v>174</v>
      </c>
      <c r="AP15" s="32" t="s">
        <v>167</v>
      </c>
    </row>
    <row r="16" spans="1:42" x14ac:dyDescent="0.3">
      <c r="B16" s="4">
        <f>((B9)+(B11)+(B13)+(B15))</f>
        <v>1</v>
      </c>
      <c r="C16" s="4">
        <f t="shared" ref="C16:AP16" si="0">((C9)+(C11)+(C13)+(C15))</f>
        <v>1</v>
      </c>
      <c r="D16" s="4">
        <f t="shared" si="0"/>
        <v>1</v>
      </c>
      <c r="E16" s="4">
        <f t="shared" si="0"/>
        <v>1</v>
      </c>
      <c r="F16" s="4">
        <f t="shared" si="0"/>
        <v>1</v>
      </c>
      <c r="G16" s="4">
        <f t="shared" si="0"/>
        <v>0.99999999999999989</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0.99999999999999989</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1</v>
      </c>
      <c r="AI16" s="4">
        <f t="shared" si="0"/>
        <v>1</v>
      </c>
      <c r="AJ16" s="4">
        <f t="shared" si="0"/>
        <v>1</v>
      </c>
      <c r="AK16" s="4">
        <f t="shared" si="0"/>
        <v>0.99999999999999989</v>
      </c>
      <c r="AL16" s="4">
        <f t="shared" si="0"/>
        <v>1</v>
      </c>
      <c r="AM16" s="4">
        <f t="shared" si="0"/>
        <v>1</v>
      </c>
      <c r="AN16" s="4">
        <f t="shared" si="0"/>
        <v>1</v>
      </c>
      <c r="AO16" s="4">
        <f t="shared" si="0"/>
        <v>0.99</v>
      </c>
      <c r="AP16" s="4">
        <f t="shared" si="0"/>
        <v>1</v>
      </c>
    </row>
  </sheetData>
  <sheetProtection algorithmName="SHA-512" hashValue="FOdcWVlcWal+lYIe/q3HEdWmz13Iw2XorYngMnN5bexcxAdCVMq3L/tDLyS+nTCfmJXZqD3aikwPJBevAKhEGw==" saltValue="+ZWQpUpg5Q6LkPoSkWAdxQ=="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4 C15:E15 G15:H15 J15:K15 N15:Q15 U15:AB15 AD15:AP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16"/>
  <sheetViews>
    <sheetView showGridLines="0" workbookViewId="0">
      <pane xSplit="2" topLeftCell="C1" activePane="topRight" state="frozen"/>
      <selection pane="topRight" activeCell="A2" sqref="A2:M2"/>
    </sheetView>
  </sheetViews>
  <sheetFormatPr defaultRowHeight="14.4" x14ac:dyDescent="0.3"/>
  <cols>
    <col min="1" max="1" width="42.33203125" customWidth="1"/>
    <col min="2" max="42" width="13.77734375" customWidth="1"/>
  </cols>
  <sheetData>
    <row r="1" spans="1:42" ht="21" x14ac:dyDescent="0.4">
      <c r="A1" s="27" t="str">
        <f>HYPERLINK("#Contents!A1","Return to Contents")</f>
        <v>Return to Contents</v>
      </c>
    </row>
    <row r="2" spans="1:42" ht="76.2" customHeight="1" x14ac:dyDescent="0.4">
      <c r="A2" s="75" t="s">
        <v>973</v>
      </c>
      <c r="B2" s="75"/>
      <c r="C2" s="75"/>
      <c r="D2" s="75"/>
      <c r="E2" s="75"/>
      <c r="F2" s="75"/>
      <c r="G2" s="75"/>
      <c r="H2" s="75"/>
      <c r="I2" s="75"/>
      <c r="J2" s="75"/>
      <c r="K2" s="75"/>
      <c r="L2" s="75"/>
      <c r="M2" s="75"/>
      <c r="N2" s="35"/>
      <c r="O2" s="35"/>
      <c r="AL2" s="25" t="s">
        <v>950</v>
      </c>
      <c r="AM2" s="26" t="s">
        <v>951</v>
      </c>
      <c r="AN2" s="66" t="s">
        <v>952</v>
      </c>
      <c r="AO2" s="66"/>
    </row>
    <row r="3" spans="1:42" ht="7.2"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6"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278</v>
      </c>
      <c r="D7" s="31" t="s">
        <v>279</v>
      </c>
      <c r="E7" s="31" t="s">
        <v>79</v>
      </c>
      <c r="F7" s="31" t="s">
        <v>364</v>
      </c>
      <c r="G7" s="31" t="s">
        <v>447</v>
      </c>
      <c r="H7" s="31" t="s">
        <v>82</v>
      </c>
      <c r="I7" s="31" t="s">
        <v>365</v>
      </c>
      <c r="J7" s="31" t="s">
        <v>43</v>
      </c>
      <c r="K7" s="31" t="s">
        <v>366</v>
      </c>
      <c r="L7" s="31" t="s">
        <v>448</v>
      </c>
      <c r="M7" s="31" t="s">
        <v>449</v>
      </c>
      <c r="N7" s="31" t="s">
        <v>143</v>
      </c>
      <c r="O7" s="31" t="s">
        <v>450</v>
      </c>
      <c r="P7" s="31" t="s">
        <v>451</v>
      </c>
      <c r="Q7" s="31" t="s">
        <v>284</v>
      </c>
      <c r="R7" s="31" t="s">
        <v>92</v>
      </c>
      <c r="S7" s="31" t="s">
        <v>93</v>
      </c>
      <c r="T7" s="31" t="s">
        <v>367</v>
      </c>
      <c r="U7" s="31" t="s">
        <v>61</v>
      </c>
      <c r="V7" s="31" t="s">
        <v>285</v>
      </c>
      <c r="W7" s="31" t="s">
        <v>73</v>
      </c>
      <c r="X7" s="31" t="s">
        <v>368</v>
      </c>
      <c r="Y7" s="31" t="s">
        <v>452</v>
      </c>
      <c r="Z7" s="31" t="s">
        <v>98</v>
      </c>
      <c r="AA7" s="31" t="s">
        <v>99</v>
      </c>
      <c r="AB7" s="31" t="s">
        <v>109</v>
      </c>
      <c r="AC7" s="31" t="s">
        <v>101</v>
      </c>
      <c r="AD7" s="31" t="s">
        <v>102</v>
      </c>
      <c r="AE7" s="31" t="s">
        <v>188</v>
      </c>
      <c r="AF7" s="31" t="s">
        <v>287</v>
      </c>
      <c r="AG7" s="31" t="s">
        <v>105</v>
      </c>
      <c r="AH7" s="31" t="s">
        <v>106</v>
      </c>
      <c r="AI7" s="31" t="s">
        <v>288</v>
      </c>
      <c r="AJ7" s="31" t="s">
        <v>47</v>
      </c>
      <c r="AK7" s="31" t="s">
        <v>100</v>
      </c>
      <c r="AL7" s="31" t="s">
        <v>110</v>
      </c>
      <c r="AM7" s="31" t="s">
        <v>111</v>
      </c>
      <c r="AN7" s="31" t="s">
        <v>372</v>
      </c>
      <c r="AO7" s="31" t="s">
        <v>274</v>
      </c>
      <c r="AP7" s="31" t="s">
        <v>453</v>
      </c>
    </row>
    <row r="8" spans="1:42" ht="20.100000000000001" customHeight="1" x14ac:dyDescent="0.35">
      <c r="A8" s="28" t="s">
        <v>183</v>
      </c>
      <c r="B8" s="29" t="s">
        <v>454</v>
      </c>
      <c r="C8" s="29" t="s">
        <v>455</v>
      </c>
      <c r="D8" s="29" t="s">
        <v>456</v>
      </c>
      <c r="E8" s="29" t="s">
        <v>457</v>
      </c>
      <c r="F8" s="29" t="s">
        <v>458</v>
      </c>
      <c r="G8" s="29" t="s">
        <v>459</v>
      </c>
      <c r="H8" s="29" t="s">
        <v>460</v>
      </c>
      <c r="I8" s="29" t="s">
        <v>461</v>
      </c>
      <c r="J8" s="29" t="s">
        <v>462</v>
      </c>
      <c r="K8" s="29" t="s">
        <v>463</v>
      </c>
      <c r="L8" s="29" t="s">
        <v>464</v>
      </c>
      <c r="M8" s="29" t="s">
        <v>465</v>
      </c>
      <c r="N8" s="29" t="s">
        <v>466</v>
      </c>
      <c r="O8" s="29" t="s">
        <v>140</v>
      </c>
      <c r="P8" s="29" t="s">
        <v>38</v>
      </c>
      <c r="Q8" s="29" t="s">
        <v>467</v>
      </c>
      <c r="R8" s="29" t="s">
        <v>133</v>
      </c>
      <c r="S8" s="29" t="s">
        <v>93</v>
      </c>
      <c r="T8" s="29" t="s">
        <v>59</v>
      </c>
      <c r="U8" s="29" t="s">
        <v>252</v>
      </c>
      <c r="V8" s="29" t="s">
        <v>247</v>
      </c>
      <c r="W8" s="29" t="s">
        <v>302</v>
      </c>
      <c r="X8" s="29" t="s">
        <v>238</v>
      </c>
      <c r="Y8" s="29" t="s">
        <v>255</v>
      </c>
      <c r="Z8" s="29" t="s">
        <v>442</v>
      </c>
      <c r="AA8" s="29" t="s">
        <v>99</v>
      </c>
      <c r="AB8" s="29" t="s">
        <v>73</v>
      </c>
      <c r="AC8" s="29" t="s">
        <v>468</v>
      </c>
      <c r="AD8" s="29" t="s">
        <v>451</v>
      </c>
      <c r="AE8" s="29" t="s">
        <v>469</v>
      </c>
      <c r="AF8" s="29" t="s">
        <v>102</v>
      </c>
      <c r="AG8" s="29" t="s">
        <v>470</v>
      </c>
      <c r="AH8" s="29" t="s">
        <v>471</v>
      </c>
      <c r="AI8" s="29" t="s">
        <v>472</v>
      </c>
      <c r="AJ8" s="29" t="s">
        <v>473</v>
      </c>
      <c r="AK8" s="29" t="s">
        <v>247</v>
      </c>
      <c r="AL8" s="29" t="s">
        <v>474</v>
      </c>
      <c r="AM8" s="29" t="s">
        <v>475</v>
      </c>
      <c r="AN8" s="29" t="s">
        <v>476</v>
      </c>
      <c r="AO8" s="29" t="s">
        <v>197</v>
      </c>
      <c r="AP8" s="29" t="s">
        <v>477</v>
      </c>
    </row>
    <row r="9" spans="1:42" ht="20.100000000000001" customHeight="1" x14ac:dyDescent="0.35">
      <c r="A9" s="30" t="s">
        <v>210</v>
      </c>
      <c r="B9" s="32" t="s">
        <v>401</v>
      </c>
      <c r="C9" s="32" t="s">
        <v>401</v>
      </c>
      <c r="D9" s="32" t="s">
        <v>403</v>
      </c>
      <c r="E9" s="32" t="s">
        <v>323</v>
      </c>
      <c r="F9" s="32" t="s">
        <v>478</v>
      </c>
      <c r="G9" s="32" t="s">
        <v>169</v>
      </c>
      <c r="H9" s="32" t="s">
        <v>164</v>
      </c>
      <c r="I9" s="32" t="s">
        <v>175</v>
      </c>
      <c r="J9" s="32" t="s">
        <v>403</v>
      </c>
      <c r="K9" s="32" t="s">
        <v>172</v>
      </c>
      <c r="L9" s="32" t="s">
        <v>406</v>
      </c>
      <c r="M9" s="32" t="s">
        <v>175</v>
      </c>
      <c r="N9" s="32" t="s">
        <v>319</v>
      </c>
      <c r="O9" s="32" t="s">
        <v>154</v>
      </c>
      <c r="P9" s="32" t="s">
        <v>180</v>
      </c>
      <c r="Q9" s="32" t="s">
        <v>479</v>
      </c>
      <c r="R9" s="32" t="s">
        <v>224</v>
      </c>
      <c r="S9" s="32" t="s">
        <v>480</v>
      </c>
      <c r="T9" s="32" t="s">
        <v>218</v>
      </c>
      <c r="U9" s="32" t="s">
        <v>481</v>
      </c>
      <c r="V9" s="32" t="s">
        <v>162</v>
      </c>
      <c r="W9" s="32" t="s">
        <v>178</v>
      </c>
      <c r="X9" s="32" t="s">
        <v>152</v>
      </c>
      <c r="Y9" s="32" t="s">
        <v>259</v>
      </c>
      <c r="Z9" s="32" t="s">
        <v>221</v>
      </c>
      <c r="AA9" s="32" t="s">
        <v>220</v>
      </c>
      <c r="AB9" s="32" t="s">
        <v>482</v>
      </c>
      <c r="AC9" s="32" t="s">
        <v>321</v>
      </c>
      <c r="AD9" s="32" t="s">
        <v>319</v>
      </c>
      <c r="AE9" s="32" t="s">
        <v>226</v>
      </c>
      <c r="AF9" s="32" t="s">
        <v>322</v>
      </c>
      <c r="AG9" s="32" t="s">
        <v>271</v>
      </c>
      <c r="AH9" s="32" t="s">
        <v>483</v>
      </c>
      <c r="AI9" s="32" t="s">
        <v>267</v>
      </c>
      <c r="AJ9" s="32" t="s">
        <v>180</v>
      </c>
      <c r="AK9" s="32" t="s">
        <v>404</v>
      </c>
      <c r="AL9" s="32" t="s">
        <v>409</v>
      </c>
      <c r="AM9" s="32" t="s">
        <v>225</v>
      </c>
      <c r="AN9" s="32" t="s">
        <v>315</v>
      </c>
      <c r="AO9" s="32" t="s">
        <v>478</v>
      </c>
      <c r="AP9" s="32" t="s">
        <v>211</v>
      </c>
    </row>
    <row r="10" spans="1:42" ht="20.100000000000001" customHeight="1" x14ac:dyDescent="0.35">
      <c r="A10" s="28" t="s">
        <v>115</v>
      </c>
      <c r="B10" s="29" t="s">
        <v>484</v>
      </c>
      <c r="C10" s="29" t="s">
        <v>200</v>
      </c>
      <c r="D10" s="29" t="s">
        <v>485</v>
      </c>
      <c r="E10" s="29" t="s">
        <v>486</v>
      </c>
      <c r="F10" s="29" t="s">
        <v>487</v>
      </c>
      <c r="G10" s="29" t="s">
        <v>488</v>
      </c>
      <c r="H10" s="29" t="s">
        <v>94</v>
      </c>
      <c r="I10" s="29" t="s">
        <v>489</v>
      </c>
      <c r="J10" s="29" t="s">
        <v>206</v>
      </c>
      <c r="K10" s="29" t="s">
        <v>235</v>
      </c>
      <c r="L10" s="29" t="s">
        <v>90</v>
      </c>
      <c r="M10" s="29" t="s">
        <v>423</v>
      </c>
      <c r="N10" s="29" t="s">
        <v>293</v>
      </c>
      <c r="O10" s="29" t="s">
        <v>293</v>
      </c>
      <c r="P10" s="29" t="s">
        <v>302</v>
      </c>
      <c r="Q10" s="29" t="s">
        <v>273</v>
      </c>
      <c r="R10" s="29" t="s">
        <v>60</v>
      </c>
      <c r="S10" s="29" t="s">
        <v>132</v>
      </c>
      <c r="T10" s="29" t="s">
        <v>197</v>
      </c>
      <c r="U10" s="29" t="s">
        <v>199</v>
      </c>
      <c r="V10" s="29" t="s">
        <v>251</v>
      </c>
      <c r="W10" s="29" t="s">
        <v>135</v>
      </c>
      <c r="X10" s="29" t="s">
        <v>54</v>
      </c>
      <c r="Y10" s="29" t="s">
        <v>490</v>
      </c>
      <c r="Z10" s="29" t="s">
        <v>132</v>
      </c>
      <c r="AA10" s="29" t="s">
        <v>132</v>
      </c>
      <c r="AB10" s="29" t="s">
        <v>149</v>
      </c>
      <c r="AC10" s="29" t="s">
        <v>99</v>
      </c>
      <c r="AD10" s="29" t="s">
        <v>234</v>
      </c>
      <c r="AE10" s="29" t="s">
        <v>237</v>
      </c>
      <c r="AF10" s="29" t="s">
        <v>60</v>
      </c>
      <c r="AG10" s="29" t="s">
        <v>327</v>
      </c>
      <c r="AH10" s="29" t="s">
        <v>273</v>
      </c>
      <c r="AI10" s="29" t="s">
        <v>491</v>
      </c>
      <c r="AJ10" s="29" t="s">
        <v>418</v>
      </c>
      <c r="AK10" s="29" t="s">
        <v>135</v>
      </c>
      <c r="AL10" s="29" t="s">
        <v>138</v>
      </c>
      <c r="AM10" s="29" t="s">
        <v>389</v>
      </c>
      <c r="AN10" s="29" t="s">
        <v>442</v>
      </c>
      <c r="AO10" s="29" t="s">
        <v>135</v>
      </c>
      <c r="AP10" s="29" t="s">
        <v>492</v>
      </c>
    </row>
    <row r="11" spans="1:42" ht="20.100000000000001" customHeight="1" x14ac:dyDescent="0.35">
      <c r="A11" s="30" t="s">
        <v>151</v>
      </c>
      <c r="B11" s="32" t="s">
        <v>429</v>
      </c>
      <c r="C11" s="32" t="s">
        <v>260</v>
      </c>
      <c r="D11" s="32" t="s">
        <v>267</v>
      </c>
      <c r="E11" s="32" t="s">
        <v>226</v>
      </c>
      <c r="F11" s="32" t="s">
        <v>226</v>
      </c>
      <c r="G11" s="32" t="s">
        <v>429</v>
      </c>
      <c r="H11" s="32" t="s">
        <v>215</v>
      </c>
      <c r="I11" s="32" t="s">
        <v>361</v>
      </c>
      <c r="J11" s="32" t="s">
        <v>266</v>
      </c>
      <c r="K11" s="32" t="s">
        <v>259</v>
      </c>
      <c r="L11" s="32" t="s">
        <v>260</v>
      </c>
      <c r="M11" s="32" t="s">
        <v>267</v>
      </c>
      <c r="N11" s="32" t="s">
        <v>266</v>
      </c>
      <c r="O11" s="32" t="s">
        <v>270</v>
      </c>
      <c r="P11" s="32" t="s">
        <v>223</v>
      </c>
      <c r="Q11" s="32" t="s">
        <v>219</v>
      </c>
      <c r="R11" s="32" t="s">
        <v>259</v>
      </c>
      <c r="S11" s="32" t="s">
        <v>174</v>
      </c>
      <c r="T11" s="32" t="s">
        <v>230</v>
      </c>
      <c r="U11" s="32" t="s">
        <v>427</v>
      </c>
      <c r="V11" s="32" t="s">
        <v>346</v>
      </c>
      <c r="W11" s="32" t="s">
        <v>171</v>
      </c>
      <c r="X11" s="32" t="s">
        <v>428</v>
      </c>
      <c r="Y11" s="32" t="s">
        <v>401</v>
      </c>
      <c r="Z11" s="32" t="s">
        <v>174</v>
      </c>
      <c r="AA11" s="32" t="s">
        <v>174</v>
      </c>
      <c r="AB11" s="32" t="s">
        <v>229</v>
      </c>
      <c r="AC11" s="32" t="s">
        <v>219</v>
      </c>
      <c r="AD11" s="32" t="s">
        <v>179</v>
      </c>
      <c r="AE11" s="32" t="s">
        <v>213</v>
      </c>
      <c r="AF11" s="32" t="s">
        <v>219</v>
      </c>
      <c r="AG11" s="32" t="s">
        <v>403</v>
      </c>
      <c r="AH11" s="32" t="s">
        <v>219</v>
      </c>
      <c r="AI11" s="32" t="s">
        <v>154</v>
      </c>
      <c r="AJ11" s="32" t="s">
        <v>229</v>
      </c>
      <c r="AK11" s="32" t="s">
        <v>171</v>
      </c>
      <c r="AL11" s="32" t="s">
        <v>167</v>
      </c>
      <c r="AM11" s="32" t="s">
        <v>269</v>
      </c>
      <c r="AN11" s="32" t="s">
        <v>212</v>
      </c>
      <c r="AO11" s="32" t="s">
        <v>215</v>
      </c>
      <c r="AP11" s="32" t="s">
        <v>346</v>
      </c>
    </row>
    <row r="12" spans="1:42" ht="20.100000000000001" customHeight="1" x14ac:dyDescent="0.35">
      <c r="A12" s="28" t="s">
        <v>231</v>
      </c>
      <c r="B12" s="29" t="s">
        <v>493</v>
      </c>
      <c r="C12" s="29" t="s">
        <v>304</v>
      </c>
      <c r="D12" s="29" t="s">
        <v>494</v>
      </c>
      <c r="E12" s="29" t="s">
        <v>247</v>
      </c>
      <c r="F12" s="29" t="s">
        <v>356</v>
      </c>
      <c r="G12" s="29" t="s">
        <v>254</v>
      </c>
      <c r="H12" s="29" t="s">
        <v>469</v>
      </c>
      <c r="I12" s="29" t="s">
        <v>495</v>
      </c>
      <c r="J12" s="29" t="s">
        <v>496</v>
      </c>
      <c r="K12" s="29" t="s">
        <v>195</v>
      </c>
      <c r="L12" s="29" t="s">
        <v>426</v>
      </c>
      <c r="M12" s="29" t="s">
        <v>349</v>
      </c>
      <c r="N12" s="29" t="s">
        <v>246</v>
      </c>
      <c r="O12" s="29" t="s">
        <v>497</v>
      </c>
      <c r="P12" s="29" t="s">
        <v>355</v>
      </c>
      <c r="Q12" s="29" t="s">
        <v>130</v>
      </c>
      <c r="R12" s="29" t="s">
        <v>251</v>
      </c>
      <c r="S12" s="29" t="s">
        <v>132</v>
      </c>
      <c r="T12" s="29" t="s">
        <v>203</v>
      </c>
      <c r="U12" s="29" t="s">
        <v>274</v>
      </c>
      <c r="V12" s="29" t="s">
        <v>273</v>
      </c>
      <c r="W12" s="29" t="s">
        <v>354</v>
      </c>
      <c r="X12" s="29" t="s">
        <v>498</v>
      </c>
      <c r="Y12" s="29" t="s">
        <v>417</v>
      </c>
      <c r="Z12" s="29" t="s">
        <v>197</v>
      </c>
      <c r="AA12" s="29" t="s">
        <v>132</v>
      </c>
      <c r="AB12" s="29" t="s">
        <v>135</v>
      </c>
      <c r="AC12" s="29" t="s">
        <v>197</v>
      </c>
      <c r="AD12" s="29" t="s">
        <v>195</v>
      </c>
      <c r="AE12" s="29" t="s">
        <v>499</v>
      </c>
      <c r="AF12" s="29" t="s">
        <v>357</v>
      </c>
      <c r="AG12" s="29" t="s">
        <v>500</v>
      </c>
      <c r="AH12" s="29" t="s">
        <v>256</v>
      </c>
      <c r="AI12" s="29" t="s">
        <v>501</v>
      </c>
      <c r="AJ12" s="29" t="s">
        <v>69</v>
      </c>
      <c r="AK12" s="29" t="s">
        <v>354</v>
      </c>
      <c r="AL12" s="29" t="s">
        <v>340</v>
      </c>
      <c r="AM12" s="29" t="s">
        <v>502</v>
      </c>
      <c r="AN12" s="29" t="s">
        <v>247</v>
      </c>
      <c r="AO12" s="29" t="s">
        <v>203</v>
      </c>
      <c r="AP12" s="29" t="s">
        <v>50</v>
      </c>
    </row>
    <row r="13" spans="1:42" ht="20.100000000000001" customHeight="1" x14ac:dyDescent="0.35">
      <c r="A13" s="30" t="s">
        <v>258</v>
      </c>
      <c r="B13" s="32" t="s">
        <v>271</v>
      </c>
      <c r="C13" s="32" t="s">
        <v>265</v>
      </c>
      <c r="D13" s="32" t="s">
        <v>261</v>
      </c>
      <c r="E13" s="32" t="s">
        <v>223</v>
      </c>
      <c r="F13" s="32" t="s">
        <v>230</v>
      </c>
      <c r="G13" s="32" t="s">
        <v>260</v>
      </c>
      <c r="H13" s="32" t="s">
        <v>260</v>
      </c>
      <c r="I13" s="32" t="s">
        <v>428</v>
      </c>
      <c r="J13" s="32" t="s">
        <v>229</v>
      </c>
      <c r="K13" s="32" t="s">
        <v>264</v>
      </c>
      <c r="L13" s="32" t="s">
        <v>264</v>
      </c>
      <c r="M13" s="32" t="s">
        <v>266</v>
      </c>
      <c r="N13" s="32" t="s">
        <v>230</v>
      </c>
      <c r="O13" s="32" t="s">
        <v>214</v>
      </c>
      <c r="P13" s="32" t="s">
        <v>266</v>
      </c>
      <c r="Q13" s="32" t="s">
        <v>165</v>
      </c>
      <c r="R13" s="32" t="s">
        <v>226</v>
      </c>
      <c r="S13" s="32" t="s">
        <v>167</v>
      </c>
      <c r="T13" s="32" t="s">
        <v>179</v>
      </c>
      <c r="U13" s="32" t="s">
        <v>268</v>
      </c>
      <c r="V13" s="32" t="s">
        <v>270</v>
      </c>
      <c r="W13" s="32" t="s">
        <v>261</v>
      </c>
      <c r="X13" s="32" t="s">
        <v>158</v>
      </c>
      <c r="Y13" s="32" t="s">
        <v>429</v>
      </c>
      <c r="Z13" s="32" t="s">
        <v>215</v>
      </c>
      <c r="AA13" s="32" t="s">
        <v>174</v>
      </c>
      <c r="AB13" s="32" t="s">
        <v>269</v>
      </c>
      <c r="AC13" s="32" t="s">
        <v>219</v>
      </c>
      <c r="AD13" s="32" t="s">
        <v>263</v>
      </c>
      <c r="AE13" s="32" t="s">
        <v>345</v>
      </c>
      <c r="AF13" s="32" t="s">
        <v>177</v>
      </c>
      <c r="AG13" s="32" t="s">
        <v>268</v>
      </c>
      <c r="AH13" s="32" t="s">
        <v>269</v>
      </c>
      <c r="AI13" s="32" t="s">
        <v>263</v>
      </c>
      <c r="AJ13" s="32" t="s">
        <v>259</v>
      </c>
      <c r="AK13" s="32" t="s">
        <v>223</v>
      </c>
      <c r="AL13" s="32" t="s">
        <v>223</v>
      </c>
      <c r="AM13" s="32" t="s">
        <v>171</v>
      </c>
      <c r="AN13" s="32" t="s">
        <v>215</v>
      </c>
      <c r="AO13" s="32" t="s">
        <v>166</v>
      </c>
      <c r="AP13" s="32" t="s">
        <v>214</v>
      </c>
    </row>
    <row r="14" spans="1:42" ht="20.100000000000001" customHeight="1" x14ac:dyDescent="0.35">
      <c r="A14" s="28" t="s">
        <v>272</v>
      </c>
      <c r="B14" s="29" t="s">
        <v>503</v>
      </c>
      <c r="C14" s="29" t="s">
        <v>56</v>
      </c>
      <c r="D14" s="29" t="s">
        <v>234</v>
      </c>
      <c r="E14" s="29" t="s">
        <v>149</v>
      </c>
      <c r="F14" s="29" t="s">
        <v>243</v>
      </c>
      <c r="G14" s="29" t="s">
        <v>302</v>
      </c>
      <c r="H14" s="29" t="s">
        <v>197</v>
      </c>
      <c r="I14" s="29" t="s">
        <v>109</v>
      </c>
      <c r="J14" s="29" t="s">
        <v>274</v>
      </c>
      <c r="K14" s="29" t="s">
        <v>274</v>
      </c>
      <c r="L14" s="29" t="s">
        <v>109</v>
      </c>
      <c r="M14" s="29" t="s">
        <v>354</v>
      </c>
      <c r="N14" s="29" t="s">
        <v>139</v>
      </c>
      <c r="O14" s="29" t="s">
        <v>138</v>
      </c>
      <c r="P14" s="29" t="s">
        <v>93</v>
      </c>
      <c r="Q14" s="29" t="s">
        <v>132</v>
      </c>
      <c r="R14" s="29" t="s">
        <v>135</v>
      </c>
      <c r="S14" s="29" t="s">
        <v>132</v>
      </c>
      <c r="T14" s="29" t="s">
        <v>135</v>
      </c>
      <c r="U14" s="29" t="s">
        <v>135</v>
      </c>
      <c r="V14" s="29" t="s">
        <v>132</v>
      </c>
      <c r="W14" s="29" t="s">
        <v>132</v>
      </c>
      <c r="X14" s="29" t="s">
        <v>273</v>
      </c>
      <c r="Y14" s="29" t="s">
        <v>196</v>
      </c>
      <c r="Z14" s="29" t="s">
        <v>132</v>
      </c>
      <c r="AA14" s="29" t="s">
        <v>132</v>
      </c>
      <c r="AB14" s="29" t="s">
        <v>203</v>
      </c>
      <c r="AC14" s="29" t="s">
        <v>132</v>
      </c>
      <c r="AD14" s="29" t="s">
        <v>273</v>
      </c>
      <c r="AE14" s="29" t="s">
        <v>251</v>
      </c>
      <c r="AF14" s="29" t="s">
        <v>135</v>
      </c>
      <c r="AG14" s="29" t="s">
        <v>131</v>
      </c>
      <c r="AH14" s="29" t="s">
        <v>354</v>
      </c>
      <c r="AI14" s="29" t="s">
        <v>142</v>
      </c>
      <c r="AJ14" s="29" t="s">
        <v>113</v>
      </c>
      <c r="AK14" s="29" t="s">
        <v>197</v>
      </c>
      <c r="AL14" s="29" t="s">
        <v>132</v>
      </c>
      <c r="AM14" s="29" t="s">
        <v>149</v>
      </c>
      <c r="AN14" s="29" t="s">
        <v>198</v>
      </c>
      <c r="AO14" s="29" t="s">
        <v>132</v>
      </c>
      <c r="AP14" s="29" t="s">
        <v>249</v>
      </c>
    </row>
    <row r="15" spans="1:42" ht="20.100000000000001" customHeight="1" x14ac:dyDescent="0.35">
      <c r="A15" s="30" t="s">
        <v>275</v>
      </c>
      <c r="B15" s="32" t="s">
        <v>219</v>
      </c>
      <c r="C15" s="32" t="s">
        <v>219</v>
      </c>
      <c r="D15" s="32" t="s">
        <v>219</v>
      </c>
      <c r="E15" s="32" t="s">
        <v>219</v>
      </c>
      <c r="F15" s="32">
        <v>0.02</v>
      </c>
      <c r="G15" s="32">
        <v>0.01</v>
      </c>
      <c r="H15" s="32" t="s">
        <v>167</v>
      </c>
      <c r="I15" s="32" t="s">
        <v>219</v>
      </c>
      <c r="J15" s="32">
        <v>0.01</v>
      </c>
      <c r="K15" s="32" t="s">
        <v>167</v>
      </c>
      <c r="L15" s="32" t="s">
        <v>219</v>
      </c>
      <c r="M15" s="32">
        <v>0.01</v>
      </c>
      <c r="N15" s="32">
        <v>0.03</v>
      </c>
      <c r="O15" s="32" t="s">
        <v>219</v>
      </c>
      <c r="P15" s="32">
        <v>0.04</v>
      </c>
      <c r="Q15" s="32" t="s">
        <v>174</v>
      </c>
      <c r="R15" s="32">
        <v>0.02</v>
      </c>
      <c r="S15" s="32" t="s">
        <v>174</v>
      </c>
      <c r="T15" s="32" t="s">
        <v>219</v>
      </c>
      <c r="U15" s="32" t="s">
        <v>167</v>
      </c>
      <c r="V15" s="32">
        <v>0.01</v>
      </c>
      <c r="W15" s="32" t="s">
        <v>174</v>
      </c>
      <c r="X15" s="32">
        <v>0.05</v>
      </c>
      <c r="Y15" s="32" t="s">
        <v>269</v>
      </c>
      <c r="Z15" s="32" t="s">
        <v>174</v>
      </c>
      <c r="AA15" s="32" t="s">
        <v>174</v>
      </c>
      <c r="AB15" s="32" t="s">
        <v>259</v>
      </c>
      <c r="AC15" s="32" t="s">
        <v>174</v>
      </c>
      <c r="AD15" s="32" t="s">
        <v>165</v>
      </c>
      <c r="AE15" s="32" t="s">
        <v>165</v>
      </c>
      <c r="AF15" s="32">
        <v>0.01</v>
      </c>
      <c r="AG15" s="32" t="s">
        <v>269</v>
      </c>
      <c r="AH15" s="32" t="s">
        <v>174</v>
      </c>
      <c r="AI15" s="32" t="s">
        <v>269</v>
      </c>
      <c r="AJ15" s="32">
        <v>0.01</v>
      </c>
      <c r="AK15" s="32">
        <v>0.25</v>
      </c>
      <c r="AL15" s="32" t="s">
        <v>174</v>
      </c>
      <c r="AM15" s="32">
        <v>0.01</v>
      </c>
      <c r="AN15" s="32" t="s">
        <v>167</v>
      </c>
      <c r="AO15" s="32" t="s">
        <v>174</v>
      </c>
      <c r="AP15" s="32" t="s">
        <v>269</v>
      </c>
    </row>
    <row r="16" spans="1:42" x14ac:dyDescent="0.3">
      <c r="B16" s="4">
        <f>((B9)+(B11)+(B13)+(B15))</f>
        <v>1</v>
      </c>
      <c r="C16" s="4">
        <f t="shared" ref="C16:AP16" si="0">((C9)+(C11)+(C13)+(C15))</f>
        <v>1</v>
      </c>
      <c r="D16" s="4">
        <f t="shared" si="0"/>
        <v>1</v>
      </c>
      <c r="E16" s="4">
        <f t="shared" si="0"/>
        <v>1</v>
      </c>
      <c r="F16" s="4">
        <f t="shared" si="0"/>
        <v>1</v>
      </c>
      <c r="G16" s="4">
        <f t="shared" si="0"/>
        <v>1</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1</v>
      </c>
      <c r="AI16" s="4">
        <f t="shared" si="0"/>
        <v>1</v>
      </c>
      <c r="AJ16" s="4">
        <f t="shared" si="0"/>
        <v>1</v>
      </c>
      <c r="AK16" s="4">
        <f t="shared" si="0"/>
        <v>1</v>
      </c>
      <c r="AL16" s="4">
        <f t="shared" si="0"/>
        <v>1</v>
      </c>
      <c r="AM16" s="4">
        <f t="shared" si="0"/>
        <v>1</v>
      </c>
      <c r="AN16" s="4">
        <f t="shared" si="0"/>
        <v>1</v>
      </c>
      <c r="AO16" s="4">
        <f t="shared" si="0"/>
        <v>1</v>
      </c>
      <c r="AP16" s="4">
        <f t="shared" si="0"/>
        <v>1</v>
      </c>
    </row>
  </sheetData>
  <sheetProtection algorithmName="SHA-512" hashValue="SCg/lKZOMABvArql2OyzMmwOH42aRMig55SDwfeXDOIpOxB1rXX+b9rTAAn+i417SNqfPwBNNaxDhH228K2q+A==" saltValue="ZQPhlq8NeF+mQJbh8AdxRw==" spinCount="100000" sheet="1" objects="1" scenarios="1"/>
  <mergeCells count="10">
    <mergeCell ref="AN2:AO2"/>
    <mergeCell ref="A2:M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4 B15:E15 H15:I15 K15:L15 O15 Q15 S15:U15 W15 Y15:AE15 AG15:AI15 AL15 AN15:AP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16"/>
  <sheetViews>
    <sheetView showGridLines="0" workbookViewId="0">
      <pane xSplit="2" topLeftCell="C1" activePane="topRight" state="frozen"/>
      <selection pane="topRight" activeCell="A2" sqref="A2:L2"/>
    </sheetView>
  </sheetViews>
  <sheetFormatPr defaultRowHeight="14.4" x14ac:dyDescent="0.3"/>
  <cols>
    <col min="1" max="1" width="39.21875" customWidth="1"/>
    <col min="2" max="42" width="13.77734375" customWidth="1"/>
  </cols>
  <sheetData>
    <row r="1" spans="1:42" ht="18.600000000000001" customHeight="1" x14ac:dyDescent="0.4">
      <c r="A1" s="27" t="str">
        <f>HYPERLINK("#Contents!A1","Return to Contents")</f>
        <v>Return to Contents</v>
      </c>
    </row>
    <row r="2" spans="1:42" ht="75" customHeight="1" x14ac:dyDescent="0.4">
      <c r="A2" s="67" t="s">
        <v>981</v>
      </c>
      <c r="B2" s="67"/>
      <c r="C2" s="67"/>
      <c r="D2" s="67"/>
      <c r="E2" s="67"/>
      <c r="F2" s="67"/>
      <c r="G2" s="67"/>
      <c r="H2" s="67"/>
      <c r="I2" s="67"/>
      <c r="J2" s="67"/>
      <c r="K2" s="67"/>
      <c r="L2" s="67"/>
      <c r="M2" s="36"/>
      <c r="N2" s="36"/>
      <c r="O2" s="36"/>
      <c r="AL2" s="25" t="s">
        <v>950</v>
      </c>
      <c r="AM2" s="26" t="s">
        <v>951</v>
      </c>
      <c r="AN2" s="66" t="s">
        <v>952</v>
      </c>
      <c r="AO2" s="66"/>
    </row>
    <row r="3" spans="1:42" ht="6"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6" customHeight="1" x14ac:dyDescent="0.3">
      <c r="A5" s="25"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77</v>
      </c>
      <c r="D7" s="31" t="s">
        <v>504</v>
      </c>
      <c r="E7" s="31" t="s">
        <v>79</v>
      </c>
      <c r="F7" s="31" t="s">
        <v>280</v>
      </c>
      <c r="G7" s="31" t="s">
        <v>81</v>
      </c>
      <c r="H7" s="31" t="s">
        <v>82</v>
      </c>
      <c r="I7" s="31" t="s">
        <v>365</v>
      </c>
      <c r="J7" s="31" t="s">
        <v>43</v>
      </c>
      <c r="K7" s="31" t="s">
        <v>366</v>
      </c>
      <c r="L7" s="31" t="s">
        <v>448</v>
      </c>
      <c r="M7" s="31" t="s">
        <v>87</v>
      </c>
      <c r="N7" s="31" t="s">
        <v>143</v>
      </c>
      <c r="O7" s="31" t="s">
        <v>89</v>
      </c>
      <c r="P7" s="31" t="s">
        <v>90</v>
      </c>
      <c r="Q7" s="31" t="s">
        <v>284</v>
      </c>
      <c r="R7" s="31" t="s">
        <v>92</v>
      </c>
      <c r="S7" s="31" t="s">
        <v>93</v>
      </c>
      <c r="T7" s="31" t="s">
        <v>54</v>
      </c>
      <c r="U7" s="31" t="s">
        <v>94</v>
      </c>
      <c r="V7" s="31" t="s">
        <v>95</v>
      </c>
      <c r="W7" s="31" t="s">
        <v>73</v>
      </c>
      <c r="X7" s="31" t="s">
        <v>368</v>
      </c>
      <c r="Y7" s="31" t="s">
        <v>97</v>
      </c>
      <c r="Z7" s="31" t="s">
        <v>505</v>
      </c>
      <c r="AA7" s="31" t="s">
        <v>99</v>
      </c>
      <c r="AB7" s="31" t="s">
        <v>100</v>
      </c>
      <c r="AC7" s="31" t="s">
        <v>101</v>
      </c>
      <c r="AD7" s="31" t="s">
        <v>327</v>
      </c>
      <c r="AE7" s="31" t="s">
        <v>188</v>
      </c>
      <c r="AF7" s="31" t="s">
        <v>287</v>
      </c>
      <c r="AG7" s="31" t="s">
        <v>105</v>
      </c>
      <c r="AH7" s="31" t="s">
        <v>106</v>
      </c>
      <c r="AI7" s="31" t="s">
        <v>107</v>
      </c>
      <c r="AJ7" s="31" t="s">
        <v>108</v>
      </c>
      <c r="AK7" s="31" t="s">
        <v>100</v>
      </c>
      <c r="AL7" s="31" t="s">
        <v>371</v>
      </c>
      <c r="AM7" s="31" t="s">
        <v>111</v>
      </c>
      <c r="AN7" s="31" t="s">
        <v>506</v>
      </c>
      <c r="AO7" s="31" t="s">
        <v>274</v>
      </c>
      <c r="AP7" s="31" t="s">
        <v>453</v>
      </c>
    </row>
    <row r="8" spans="1:42" ht="20.100000000000001" customHeight="1" x14ac:dyDescent="0.35">
      <c r="A8" s="28" t="s">
        <v>183</v>
      </c>
      <c r="B8" s="29" t="s">
        <v>507</v>
      </c>
      <c r="C8" s="29" t="s">
        <v>508</v>
      </c>
      <c r="D8" s="29" t="s">
        <v>509</v>
      </c>
      <c r="E8" s="29" t="s">
        <v>510</v>
      </c>
      <c r="F8" s="29" t="s">
        <v>511</v>
      </c>
      <c r="G8" s="29" t="s">
        <v>512</v>
      </c>
      <c r="H8" s="29" t="s">
        <v>513</v>
      </c>
      <c r="I8" s="29" t="s">
        <v>514</v>
      </c>
      <c r="J8" s="29" t="s">
        <v>515</v>
      </c>
      <c r="K8" s="29" t="s">
        <v>516</v>
      </c>
      <c r="L8" s="29" t="s">
        <v>331</v>
      </c>
      <c r="M8" s="29" t="s">
        <v>517</v>
      </c>
      <c r="N8" s="29" t="s">
        <v>518</v>
      </c>
      <c r="O8" s="29" t="s">
        <v>519</v>
      </c>
      <c r="P8" s="29" t="s">
        <v>520</v>
      </c>
      <c r="Q8" s="29" t="s">
        <v>59</v>
      </c>
      <c r="R8" s="29" t="s">
        <v>521</v>
      </c>
      <c r="S8" s="29" t="s">
        <v>198</v>
      </c>
      <c r="T8" s="29" t="s">
        <v>201</v>
      </c>
      <c r="U8" s="29" t="s">
        <v>249</v>
      </c>
      <c r="V8" s="29" t="s">
        <v>249</v>
      </c>
      <c r="W8" s="29" t="s">
        <v>203</v>
      </c>
      <c r="X8" s="29" t="s">
        <v>522</v>
      </c>
      <c r="Y8" s="29" t="s">
        <v>509</v>
      </c>
      <c r="Z8" s="29" t="s">
        <v>354</v>
      </c>
      <c r="AA8" s="29" t="s">
        <v>135</v>
      </c>
      <c r="AB8" s="29" t="s">
        <v>60</v>
      </c>
      <c r="AC8" s="29" t="s">
        <v>242</v>
      </c>
      <c r="AD8" s="29" t="s">
        <v>523</v>
      </c>
      <c r="AE8" s="29" t="s">
        <v>329</v>
      </c>
      <c r="AF8" s="29" t="s">
        <v>417</v>
      </c>
      <c r="AG8" s="29" t="s">
        <v>524</v>
      </c>
      <c r="AH8" s="29" t="s">
        <v>242</v>
      </c>
      <c r="AI8" s="29" t="s">
        <v>525</v>
      </c>
      <c r="AJ8" s="29" t="s">
        <v>526</v>
      </c>
      <c r="AK8" s="29" t="s">
        <v>139</v>
      </c>
      <c r="AL8" s="29" t="s">
        <v>250</v>
      </c>
      <c r="AM8" s="29" t="s">
        <v>527</v>
      </c>
      <c r="AN8" s="29" t="s">
        <v>496</v>
      </c>
      <c r="AO8" s="29" t="s">
        <v>149</v>
      </c>
      <c r="AP8" s="29" t="s">
        <v>528</v>
      </c>
    </row>
    <row r="9" spans="1:42" ht="20.100000000000001" customHeight="1" x14ac:dyDescent="0.35">
      <c r="A9" s="30" t="s">
        <v>210</v>
      </c>
      <c r="B9" s="32" t="s">
        <v>155</v>
      </c>
      <c r="C9" s="32" t="s">
        <v>315</v>
      </c>
      <c r="D9" s="32" t="s">
        <v>316</v>
      </c>
      <c r="E9" s="32" t="s">
        <v>315</v>
      </c>
      <c r="F9" s="32" t="s">
        <v>175</v>
      </c>
      <c r="G9" s="32" t="s">
        <v>156</v>
      </c>
      <c r="H9" s="32" t="s">
        <v>156</v>
      </c>
      <c r="I9" s="32" t="s">
        <v>169</v>
      </c>
      <c r="J9" s="32" t="s">
        <v>157</v>
      </c>
      <c r="K9" s="32" t="s">
        <v>181</v>
      </c>
      <c r="L9" s="32" t="s">
        <v>154</v>
      </c>
      <c r="M9" s="32" t="s">
        <v>155</v>
      </c>
      <c r="N9" s="32" t="s">
        <v>316</v>
      </c>
      <c r="O9" s="32" t="s">
        <v>402</v>
      </c>
      <c r="P9" s="32" t="s">
        <v>347</v>
      </c>
      <c r="Q9" s="32" t="s">
        <v>223</v>
      </c>
      <c r="R9" s="32" t="s">
        <v>164</v>
      </c>
      <c r="S9" s="32" t="s">
        <v>168</v>
      </c>
      <c r="T9" s="32" t="s">
        <v>154</v>
      </c>
      <c r="U9" s="32" t="s">
        <v>347</v>
      </c>
      <c r="V9" s="32" t="s">
        <v>320</v>
      </c>
      <c r="W9" s="32" t="s">
        <v>266</v>
      </c>
      <c r="X9" s="32" t="s">
        <v>178</v>
      </c>
      <c r="Y9" s="32" t="s">
        <v>529</v>
      </c>
      <c r="Z9" s="32" t="s">
        <v>219</v>
      </c>
      <c r="AA9" s="32" t="s">
        <v>215</v>
      </c>
      <c r="AB9" s="32" t="s">
        <v>158</v>
      </c>
      <c r="AC9" s="32" t="s">
        <v>265</v>
      </c>
      <c r="AD9" s="32" t="s">
        <v>172</v>
      </c>
      <c r="AE9" s="32" t="s">
        <v>348</v>
      </c>
      <c r="AF9" s="32" t="s">
        <v>213</v>
      </c>
      <c r="AG9" s="32" t="s">
        <v>529</v>
      </c>
      <c r="AH9" s="32" t="s">
        <v>179</v>
      </c>
      <c r="AI9" s="32" t="s">
        <v>227</v>
      </c>
      <c r="AJ9" s="32" t="s">
        <v>401</v>
      </c>
      <c r="AK9" s="32" t="s">
        <v>157</v>
      </c>
      <c r="AL9" s="32" t="s">
        <v>230</v>
      </c>
      <c r="AM9" s="32" t="s">
        <v>271</v>
      </c>
      <c r="AN9" s="32" t="s">
        <v>406</v>
      </c>
      <c r="AO9" s="32" t="s">
        <v>163</v>
      </c>
      <c r="AP9" s="32" t="s">
        <v>347</v>
      </c>
    </row>
    <row r="10" spans="1:42" ht="20.100000000000001" customHeight="1" x14ac:dyDescent="0.35">
      <c r="A10" s="28" t="s">
        <v>115</v>
      </c>
      <c r="B10" s="29" t="s">
        <v>530</v>
      </c>
      <c r="C10" s="29" t="s">
        <v>531</v>
      </c>
      <c r="D10" s="29" t="s">
        <v>492</v>
      </c>
      <c r="E10" s="29" t="s">
        <v>236</v>
      </c>
      <c r="F10" s="29" t="s">
        <v>485</v>
      </c>
      <c r="G10" s="29" t="s">
        <v>532</v>
      </c>
      <c r="H10" s="29" t="s">
        <v>533</v>
      </c>
      <c r="I10" s="29" t="s">
        <v>101</v>
      </c>
      <c r="J10" s="29" t="s">
        <v>534</v>
      </c>
      <c r="K10" s="29" t="s">
        <v>189</v>
      </c>
      <c r="L10" s="29" t="s">
        <v>535</v>
      </c>
      <c r="M10" s="29" t="s">
        <v>494</v>
      </c>
      <c r="N10" s="29" t="s">
        <v>536</v>
      </c>
      <c r="O10" s="29" t="s">
        <v>235</v>
      </c>
      <c r="P10" s="29" t="s">
        <v>432</v>
      </c>
      <c r="Q10" s="29" t="s">
        <v>308</v>
      </c>
      <c r="R10" s="29" t="s">
        <v>99</v>
      </c>
      <c r="S10" s="29" t="s">
        <v>198</v>
      </c>
      <c r="T10" s="29" t="s">
        <v>199</v>
      </c>
      <c r="U10" s="29" t="s">
        <v>197</v>
      </c>
      <c r="V10" s="29" t="s">
        <v>135</v>
      </c>
      <c r="W10" s="29" t="s">
        <v>139</v>
      </c>
      <c r="X10" s="29" t="s">
        <v>201</v>
      </c>
      <c r="Y10" s="29" t="s">
        <v>432</v>
      </c>
      <c r="Z10" s="29" t="s">
        <v>442</v>
      </c>
      <c r="AA10" s="29" t="s">
        <v>198</v>
      </c>
      <c r="AB10" s="29" t="s">
        <v>199</v>
      </c>
      <c r="AC10" s="29" t="s">
        <v>537</v>
      </c>
      <c r="AD10" s="29" t="s">
        <v>389</v>
      </c>
      <c r="AE10" s="29" t="s">
        <v>357</v>
      </c>
      <c r="AF10" s="29" t="s">
        <v>538</v>
      </c>
      <c r="AG10" s="29" t="s">
        <v>302</v>
      </c>
      <c r="AH10" s="29" t="s">
        <v>84</v>
      </c>
      <c r="AI10" s="29" t="s">
        <v>539</v>
      </c>
      <c r="AJ10" s="29" t="s">
        <v>293</v>
      </c>
      <c r="AK10" s="29" t="s">
        <v>93</v>
      </c>
      <c r="AL10" s="29" t="s">
        <v>540</v>
      </c>
      <c r="AM10" s="29" t="s">
        <v>541</v>
      </c>
      <c r="AN10" s="29" t="s">
        <v>243</v>
      </c>
      <c r="AO10" s="29" t="s">
        <v>198</v>
      </c>
      <c r="AP10" s="29" t="s">
        <v>542</v>
      </c>
    </row>
    <row r="11" spans="1:42" ht="20.100000000000001" customHeight="1" x14ac:dyDescent="0.35">
      <c r="A11" s="30" t="s">
        <v>151</v>
      </c>
      <c r="B11" s="32" t="s">
        <v>212</v>
      </c>
      <c r="C11" s="32" t="s">
        <v>212</v>
      </c>
      <c r="D11" s="32" t="s">
        <v>212</v>
      </c>
      <c r="E11" s="32" t="s">
        <v>166</v>
      </c>
      <c r="F11" s="32" t="s">
        <v>161</v>
      </c>
      <c r="G11" s="32" t="s">
        <v>211</v>
      </c>
      <c r="H11" s="32" t="s">
        <v>212</v>
      </c>
      <c r="I11" s="32" t="s">
        <v>408</v>
      </c>
      <c r="J11" s="32" t="s">
        <v>211</v>
      </c>
      <c r="K11" s="32" t="s">
        <v>153</v>
      </c>
      <c r="L11" s="32" t="s">
        <v>213</v>
      </c>
      <c r="M11" s="32" t="s">
        <v>160</v>
      </c>
      <c r="N11" s="32" t="s">
        <v>211</v>
      </c>
      <c r="O11" s="32" t="s">
        <v>226</v>
      </c>
      <c r="P11" s="32" t="s">
        <v>264</v>
      </c>
      <c r="Q11" s="32" t="s">
        <v>228</v>
      </c>
      <c r="R11" s="32" t="s">
        <v>215</v>
      </c>
      <c r="S11" s="32" t="s">
        <v>213</v>
      </c>
      <c r="T11" s="32" t="s">
        <v>267</v>
      </c>
      <c r="U11" s="32" t="s">
        <v>261</v>
      </c>
      <c r="V11" s="32" t="s">
        <v>219</v>
      </c>
      <c r="W11" s="32" t="s">
        <v>402</v>
      </c>
      <c r="X11" s="32" t="s">
        <v>177</v>
      </c>
      <c r="Y11" s="32" t="s">
        <v>165</v>
      </c>
      <c r="Z11" s="32" t="s">
        <v>225</v>
      </c>
      <c r="AA11" s="32" t="s">
        <v>481</v>
      </c>
      <c r="AB11" s="32" t="s">
        <v>175</v>
      </c>
      <c r="AC11" s="32" t="s">
        <v>403</v>
      </c>
      <c r="AD11" s="32" t="s">
        <v>215</v>
      </c>
      <c r="AE11" s="32" t="s">
        <v>262</v>
      </c>
      <c r="AF11" s="32" t="s">
        <v>160</v>
      </c>
      <c r="AG11" s="32" t="s">
        <v>269</v>
      </c>
      <c r="AH11" s="32" t="s">
        <v>227</v>
      </c>
      <c r="AI11" s="32" t="s">
        <v>262</v>
      </c>
      <c r="AJ11" s="32" t="s">
        <v>429</v>
      </c>
      <c r="AK11" s="32" t="s">
        <v>361</v>
      </c>
      <c r="AL11" s="32" t="s">
        <v>407</v>
      </c>
      <c r="AM11" s="32" t="s">
        <v>182</v>
      </c>
      <c r="AN11" s="32" t="s">
        <v>259</v>
      </c>
      <c r="AO11" s="32" t="s">
        <v>214</v>
      </c>
      <c r="AP11" s="32" t="s">
        <v>259</v>
      </c>
    </row>
    <row r="12" spans="1:42" ht="20.100000000000001" customHeight="1" x14ac:dyDescent="0.35">
      <c r="A12" s="28" t="s">
        <v>231</v>
      </c>
      <c r="B12" s="29" t="s">
        <v>543</v>
      </c>
      <c r="C12" s="29" t="s">
        <v>444</v>
      </c>
      <c r="D12" s="29" t="s">
        <v>209</v>
      </c>
      <c r="E12" s="29" t="s">
        <v>59</v>
      </c>
      <c r="F12" s="29" t="s">
        <v>311</v>
      </c>
      <c r="G12" s="29" t="s">
        <v>469</v>
      </c>
      <c r="H12" s="29" t="s">
        <v>416</v>
      </c>
      <c r="I12" s="29" t="s">
        <v>443</v>
      </c>
      <c r="J12" s="29" t="s">
        <v>544</v>
      </c>
      <c r="K12" s="29" t="s">
        <v>545</v>
      </c>
      <c r="L12" s="29" t="s">
        <v>546</v>
      </c>
      <c r="M12" s="29" t="s">
        <v>446</v>
      </c>
      <c r="N12" s="29" t="s">
        <v>242</v>
      </c>
      <c r="O12" s="29" t="s">
        <v>234</v>
      </c>
      <c r="P12" s="29" t="s">
        <v>109</v>
      </c>
      <c r="Q12" s="29" t="s">
        <v>547</v>
      </c>
      <c r="R12" s="29" t="s">
        <v>274</v>
      </c>
      <c r="S12" s="29" t="s">
        <v>354</v>
      </c>
      <c r="T12" s="29" t="s">
        <v>302</v>
      </c>
      <c r="U12" s="29" t="s">
        <v>93</v>
      </c>
      <c r="V12" s="29" t="s">
        <v>198</v>
      </c>
      <c r="W12" s="29" t="s">
        <v>354</v>
      </c>
      <c r="X12" s="29" t="s">
        <v>256</v>
      </c>
      <c r="Y12" s="29" t="s">
        <v>92</v>
      </c>
      <c r="Z12" s="29" t="s">
        <v>354</v>
      </c>
      <c r="AA12" s="29" t="s">
        <v>354</v>
      </c>
      <c r="AB12" s="29" t="s">
        <v>203</v>
      </c>
      <c r="AC12" s="29" t="s">
        <v>242</v>
      </c>
      <c r="AD12" s="29" t="s">
        <v>242</v>
      </c>
      <c r="AE12" s="29" t="s">
        <v>307</v>
      </c>
      <c r="AF12" s="29" t="s">
        <v>476</v>
      </c>
      <c r="AG12" s="29" t="s">
        <v>245</v>
      </c>
      <c r="AH12" s="29" t="s">
        <v>239</v>
      </c>
      <c r="AI12" s="29" t="s">
        <v>239</v>
      </c>
      <c r="AJ12" s="29" t="s">
        <v>544</v>
      </c>
      <c r="AK12" s="29" t="s">
        <v>197</v>
      </c>
      <c r="AL12" s="29" t="s">
        <v>430</v>
      </c>
      <c r="AM12" s="29" t="s">
        <v>112</v>
      </c>
      <c r="AN12" s="29" t="s">
        <v>130</v>
      </c>
      <c r="AO12" s="29" t="s">
        <v>203</v>
      </c>
      <c r="AP12" s="29" t="s">
        <v>548</v>
      </c>
    </row>
    <row r="13" spans="1:42" ht="20.100000000000001" customHeight="1" x14ac:dyDescent="0.35">
      <c r="A13" s="30" t="s">
        <v>258</v>
      </c>
      <c r="B13" s="32" t="s">
        <v>264</v>
      </c>
      <c r="C13" s="32" t="s">
        <v>261</v>
      </c>
      <c r="D13" s="32">
        <v>0.13</v>
      </c>
      <c r="E13" s="32" t="s">
        <v>229</v>
      </c>
      <c r="F13" s="32" t="s">
        <v>261</v>
      </c>
      <c r="G13" s="32" t="s">
        <v>264</v>
      </c>
      <c r="H13" s="32" t="s">
        <v>259</v>
      </c>
      <c r="I13" s="32" t="s">
        <v>215</v>
      </c>
      <c r="J13" s="32">
        <v>0.12</v>
      </c>
      <c r="K13" s="32">
        <v>0.14000000000000001</v>
      </c>
      <c r="L13" s="32" t="s">
        <v>229</v>
      </c>
      <c r="M13" s="32">
        <v>0.08</v>
      </c>
      <c r="N13" s="32" t="s">
        <v>261</v>
      </c>
      <c r="O13" s="32">
        <v>0.06</v>
      </c>
      <c r="P13" s="32" t="s">
        <v>264</v>
      </c>
      <c r="Q13" s="32" t="s">
        <v>271</v>
      </c>
      <c r="R13" s="32" t="s">
        <v>265</v>
      </c>
      <c r="S13" s="32" t="s">
        <v>214</v>
      </c>
      <c r="T13" s="32" t="s">
        <v>270</v>
      </c>
      <c r="U13" s="32">
        <v>0.13</v>
      </c>
      <c r="V13" s="32">
        <v>0.06</v>
      </c>
      <c r="W13" s="32">
        <v>0.13</v>
      </c>
      <c r="X13" s="32" t="s">
        <v>177</v>
      </c>
      <c r="Y13" s="32" t="s">
        <v>177</v>
      </c>
      <c r="Z13" s="32">
        <v>0.04</v>
      </c>
      <c r="AA13" s="32">
        <v>0.35</v>
      </c>
      <c r="AB13" s="32" t="s">
        <v>259</v>
      </c>
      <c r="AC13" s="32" t="s">
        <v>265</v>
      </c>
      <c r="AD13" s="32" t="s">
        <v>428</v>
      </c>
      <c r="AE13" s="32" t="s">
        <v>215</v>
      </c>
      <c r="AF13" s="32">
        <v>0.21</v>
      </c>
      <c r="AG13" s="32" t="s">
        <v>262</v>
      </c>
      <c r="AH13" s="32" t="s">
        <v>215</v>
      </c>
      <c r="AI13" s="32">
        <v>0.09</v>
      </c>
      <c r="AJ13" s="32" t="s">
        <v>428</v>
      </c>
      <c r="AK13" s="32" t="s">
        <v>427</v>
      </c>
      <c r="AL13" s="32" t="s">
        <v>259</v>
      </c>
      <c r="AM13" s="32">
        <v>0.14000000000000001</v>
      </c>
      <c r="AN13" s="32" t="s">
        <v>260</v>
      </c>
      <c r="AO13" s="32" t="s">
        <v>346</v>
      </c>
      <c r="AP13" s="32">
        <v>0.1</v>
      </c>
    </row>
    <row r="14" spans="1:42" ht="20.100000000000001" customHeight="1" x14ac:dyDescent="0.35">
      <c r="A14" s="28" t="s">
        <v>272</v>
      </c>
      <c r="B14" s="29" t="s">
        <v>139</v>
      </c>
      <c r="C14" s="29" t="s">
        <v>203</v>
      </c>
      <c r="D14" s="29" t="s">
        <v>138</v>
      </c>
      <c r="E14" s="29" t="s">
        <v>132</v>
      </c>
      <c r="F14" s="29" t="s">
        <v>138</v>
      </c>
      <c r="G14" s="29" t="s">
        <v>198</v>
      </c>
      <c r="H14" s="29" t="s">
        <v>132</v>
      </c>
      <c r="I14" s="29" t="s">
        <v>99</v>
      </c>
      <c r="J14" s="29" t="s">
        <v>197</v>
      </c>
      <c r="K14" s="29" t="s">
        <v>132</v>
      </c>
      <c r="L14" s="29" t="s">
        <v>99</v>
      </c>
      <c r="M14" s="29" t="s">
        <v>198</v>
      </c>
      <c r="N14" s="29" t="s">
        <v>132</v>
      </c>
      <c r="O14" s="29" t="s">
        <v>203</v>
      </c>
      <c r="P14" s="29" t="s">
        <v>135</v>
      </c>
      <c r="Q14" s="29" t="s">
        <v>203</v>
      </c>
      <c r="R14" s="29" t="s">
        <v>132</v>
      </c>
      <c r="S14" s="29" t="s">
        <v>132</v>
      </c>
      <c r="T14" s="29" t="s">
        <v>132</v>
      </c>
      <c r="U14" s="29" t="s">
        <v>132</v>
      </c>
      <c r="V14" s="29" t="s">
        <v>132</v>
      </c>
      <c r="W14" s="29" t="s">
        <v>132</v>
      </c>
      <c r="X14" s="29" t="s">
        <v>135</v>
      </c>
      <c r="Y14" s="29" t="s">
        <v>203</v>
      </c>
      <c r="Z14" s="29" t="s">
        <v>354</v>
      </c>
      <c r="AA14" s="29" t="s">
        <v>132</v>
      </c>
      <c r="AB14" s="29" t="s">
        <v>132</v>
      </c>
      <c r="AC14" s="29" t="s">
        <v>135</v>
      </c>
      <c r="AD14" s="29" t="s">
        <v>132</v>
      </c>
      <c r="AE14" s="29" t="s">
        <v>135</v>
      </c>
      <c r="AF14" s="29" t="s">
        <v>354</v>
      </c>
      <c r="AG14" s="29" t="s">
        <v>149</v>
      </c>
      <c r="AH14" s="29" t="s">
        <v>99</v>
      </c>
      <c r="AI14" s="29" t="s">
        <v>149</v>
      </c>
      <c r="AJ14" s="29" t="s">
        <v>132</v>
      </c>
      <c r="AK14" s="29" t="s">
        <v>132</v>
      </c>
      <c r="AL14" s="29" t="s">
        <v>93</v>
      </c>
      <c r="AM14" s="29" t="s">
        <v>93</v>
      </c>
      <c r="AN14" s="29" t="s">
        <v>135</v>
      </c>
      <c r="AO14" s="29" t="s">
        <v>132</v>
      </c>
      <c r="AP14" s="29" t="s">
        <v>203</v>
      </c>
    </row>
    <row r="15" spans="1:42" ht="20.100000000000001" customHeight="1" x14ac:dyDescent="0.35">
      <c r="A15" s="30" t="s">
        <v>275</v>
      </c>
      <c r="B15" s="32">
        <v>0.01</v>
      </c>
      <c r="C15" s="32" t="s">
        <v>174</v>
      </c>
      <c r="D15" s="32" t="s">
        <v>167</v>
      </c>
      <c r="E15" s="32" t="s">
        <v>174</v>
      </c>
      <c r="F15" s="32" t="s">
        <v>167</v>
      </c>
      <c r="G15" s="32" t="s">
        <v>174</v>
      </c>
      <c r="H15" s="32" t="s">
        <v>174</v>
      </c>
      <c r="I15" s="32">
        <v>0.01</v>
      </c>
      <c r="J15" s="32" t="s">
        <v>167</v>
      </c>
      <c r="K15" s="32" t="s">
        <v>174</v>
      </c>
      <c r="L15" s="32" t="s">
        <v>174</v>
      </c>
      <c r="M15" s="32" t="s">
        <v>167</v>
      </c>
      <c r="N15" s="32" t="s">
        <v>174</v>
      </c>
      <c r="O15" s="32" t="s">
        <v>167</v>
      </c>
      <c r="P15" s="32" t="s">
        <v>174</v>
      </c>
      <c r="Q15" s="32" t="s">
        <v>174</v>
      </c>
      <c r="R15" s="32" t="s">
        <v>174</v>
      </c>
      <c r="S15" s="32" t="s">
        <v>174</v>
      </c>
      <c r="T15" s="32" t="s">
        <v>174</v>
      </c>
      <c r="U15" s="32" t="s">
        <v>174</v>
      </c>
      <c r="V15" s="32" t="s">
        <v>174</v>
      </c>
      <c r="W15" s="32" t="s">
        <v>174</v>
      </c>
      <c r="X15" s="32" t="s">
        <v>174</v>
      </c>
      <c r="Y15" s="32" t="s">
        <v>167</v>
      </c>
      <c r="Z15" s="32" t="s">
        <v>269</v>
      </c>
      <c r="AA15" s="32" t="s">
        <v>174</v>
      </c>
      <c r="AB15" s="32" t="s">
        <v>174</v>
      </c>
      <c r="AC15" s="32" t="s">
        <v>174</v>
      </c>
      <c r="AD15" s="32" t="s">
        <v>174</v>
      </c>
      <c r="AE15" s="32" t="s">
        <v>174</v>
      </c>
      <c r="AF15" s="32" t="s">
        <v>174</v>
      </c>
      <c r="AG15" s="32" t="s">
        <v>167</v>
      </c>
      <c r="AH15" s="32" t="s">
        <v>167</v>
      </c>
      <c r="AI15" s="32" t="s">
        <v>174</v>
      </c>
      <c r="AJ15" s="32" t="s">
        <v>174</v>
      </c>
      <c r="AK15" s="32" t="s">
        <v>167</v>
      </c>
      <c r="AL15" s="32" t="s">
        <v>167</v>
      </c>
      <c r="AM15" s="32" t="s">
        <v>167</v>
      </c>
      <c r="AN15" s="32" t="s">
        <v>174</v>
      </c>
      <c r="AO15" s="32" t="s">
        <v>174</v>
      </c>
      <c r="AP15" s="32" t="s">
        <v>174</v>
      </c>
    </row>
    <row r="16" spans="1:42" x14ac:dyDescent="0.3">
      <c r="B16" s="4">
        <f>((B9)+(B11)+(B13)+(B15))</f>
        <v>1</v>
      </c>
      <c r="C16" s="4">
        <f t="shared" ref="C16:AP16" si="0">((C9)+(C11)+(C13)+(C15))</f>
        <v>1</v>
      </c>
      <c r="D16" s="4">
        <f t="shared" si="0"/>
        <v>1</v>
      </c>
      <c r="E16" s="4">
        <f t="shared" si="0"/>
        <v>1</v>
      </c>
      <c r="F16" s="4">
        <f t="shared" si="0"/>
        <v>1</v>
      </c>
      <c r="G16" s="4">
        <f t="shared" si="0"/>
        <v>1</v>
      </c>
      <c r="H16" s="4">
        <f t="shared" si="0"/>
        <v>0.99</v>
      </c>
      <c r="I16" s="4">
        <f t="shared" si="0"/>
        <v>0.99999999999999989</v>
      </c>
      <c r="J16" s="4">
        <f t="shared" si="0"/>
        <v>1</v>
      </c>
      <c r="K16" s="4">
        <f t="shared" si="0"/>
        <v>1</v>
      </c>
      <c r="L16" s="4">
        <f t="shared" si="0"/>
        <v>1</v>
      </c>
      <c r="M16" s="4">
        <f t="shared" si="0"/>
        <v>0.99999999999999989</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0.99999999999999989</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0.99999999999999989</v>
      </c>
      <c r="AI16" s="4">
        <f t="shared" si="0"/>
        <v>0.99999999999999989</v>
      </c>
      <c r="AJ16" s="4">
        <f t="shared" si="0"/>
        <v>1</v>
      </c>
      <c r="AK16" s="4">
        <f t="shared" si="0"/>
        <v>1</v>
      </c>
      <c r="AL16" s="4">
        <f t="shared" si="0"/>
        <v>1</v>
      </c>
      <c r="AM16" s="4">
        <f t="shared" si="0"/>
        <v>1</v>
      </c>
      <c r="AN16" s="4">
        <f t="shared" si="0"/>
        <v>1</v>
      </c>
      <c r="AO16" s="4">
        <f t="shared" si="0"/>
        <v>1</v>
      </c>
      <c r="AP16" s="4">
        <f t="shared" si="0"/>
        <v>1</v>
      </c>
    </row>
  </sheetData>
  <sheetProtection algorithmName="SHA-512" hashValue="sPO8hqAius8R7XV+pof0nee/xotL1Le8NCv3K6tqDc5OQFg9BNq7uQ9U6yvJziaT6iTJyI3eQ97h0cdl8uoqIA==" saltValue="w2F861L7VxatVShYpVkoKQ=="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C15:H15 B14:AP14 B13:C13 E13:I13 J15:AP15 L13 N13 P13:T13 X13:Y13 AB13:AE13 AG13:AH13 AJ13:AL13 AN13:AO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P16"/>
  <sheetViews>
    <sheetView showGridLines="0" workbookViewId="0">
      <pane xSplit="2" topLeftCell="C1" activePane="topRight" state="frozen"/>
      <selection pane="topRight" activeCell="A2" sqref="A2:L2"/>
    </sheetView>
  </sheetViews>
  <sheetFormatPr defaultRowHeight="14.4" x14ac:dyDescent="0.3"/>
  <cols>
    <col min="1" max="1" width="38.77734375" customWidth="1"/>
    <col min="2" max="42" width="13.77734375" customWidth="1"/>
  </cols>
  <sheetData>
    <row r="1" spans="1:42" ht="21" x14ac:dyDescent="0.4">
      <c r="A1" s="27" t="str">
        <f>HYPERLINK("#Contents!A1","Return to Contents")</f>
        <v>Return to Contents</v>
      </c>
    </row>
    <row r="2" spans="1:42" ht="73.2" customHeight="1" x14ac:dyDescent="0.4">
      <c r="A2" s="67" t="s">
        <v>976</v>
      </c>
      <c r="B2" s="67"/>
      <c r="C2" s="67"/>
      <c r="D2" s="67"/>
      <c r="E2" s="67"/>
      <c r="F2" s="67"/>
      <c r="G2" s="67"/>
      <c r="H2" s="67"/>
      <c r="I2" s="67"/>
      <c r="J2" s="67"/>
      <c r="K2" s="67"/>
      <c r="L2" s="67"/>
      <c r="M2" s="35"/>
      <c r="N2" s="35"/>
      <c r="O2" s="35"/>
      <c r="AL2" s="25" t="s">
        <v>950</v>
      </c>
      <c r="AM2" s="26" t="s">
        <v>951</v>
      </c>
      <c r="AN2" s="66" t="s">
        <v>952</v>
      </c>
      <c r="AO2" s="66"/>
    </row>
    <row r="3" spans="1:42" ht="8.4"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77</v>
      </c>
      <c r="D7" s="31" t="s">
        <v>504</v>
      </c>
      <c r="E7" s="31" t="s">
        <v>363</v>
      </c>
      <c r="F7" s="31" t="s">
        <v>364</v>
      </c>
      <c r="G7" s="31" t="s">
        <v>81</v>
      </c>
      <c r="H7" s="31" t="s">
        <v>82</v>
      </c>
      <c r="I7" s="31" t="s">
        <v>365</v>
      </c>
      <c r="J7" s="31" t="s">
        <v>43</v>
      </c>
      <c r="K7" s="31" t="s">
        <v>366</v>
      </c>
      <c r="L7" s="31" t="s">
        <v>448</v>
      </c>
      <c r="M7" s="31" t="s">
        <v>46</v>
      </c>
      <c r="N7" s="31" t="s">
        <v>283</v>
      </c>
      <c r="O7" s="31" t="s">
        <v>549</v>
      </c>
      <c r="P7" s="31" t="s">
        <v>90</v>
      </c>
      <c r="Q7" s="31" t="s">
        <v>284</v>
      </c>
      <c r="R7" s="31" t="s">
        <v>340</v>
      </c>
      <c r="S7" s="31" t="s">
        <v>93</v>
      </c>
      <c r="T7" s="31" t="s">
        <v>54</v>
      </c>
      <c r="U7" s="31" t="s">
        <v>245</v>
      </c>
      <c r="V7" s="31" t="s">
        <v>95</v>
      </c>
      <c r="W7" s="31" t="s">
        <v>73</v>
      </c>
      <c r="X7" s="31" t="s">
        <v>286</v>
      </c>
      <c r="Y7" s="31" t="s">
        <v>550</v>
      </c>
      <c r="Z7" s="31" t="s">
        <v>98</v>
      </c>
      <c r="AA7" s="31" t="s">
        <v>99</v>
      </c>
      <c r="AB7" s="31" t="s">
        <v>109</v>
      </c>
      <c r="AC7" s="31" t="s">
        <v>551</v>
      </c>
      <c r="AD7" s="31" t="s">
        <v>102</v>
      </c>
      <c r="AE7" s="31" t="s">
        <v>103</v>
      </c>
      <c r="AF7" s="31" t="s">
        <v>104</v>
      </c>
      <c r="AG7" s="31" t="s">
        <v>105</v>
      </c>
      <c r="AH7" s="31" t="s">
        <v>106</v>
      </c>
      <c r="AI7" s="31" t="s">
        <v>107</v>
      </c>
      <c r="AJ7" s="31" t="s">
        <v>289</v>
      </c>
      <c r="AK7" s="31" t="s">
        <v>100</v>
      </c>
      <c r="AL7" s="31" t="s">
        <v>552</v>
      </c>
      <c r="AM7" s="31" t="s">
        <v>111</v>
      </c>
      <c r="AN7" s="31" t="s">
        <v>112</v>
      </c>
      <c r="AO7" s="31" t="s">
        <v>274</v>
      </c>
      <c r="AP7" s="31" t="s">
        <v>453</v>
      </c>
    </row>
    <row r="8" spans="1:42" ht="20.100000000000001" customHeight="1" x14ac:dyDescent="0.35">
      <c r="A8" s="28" t="s">
        <v>115</v>
      </c>
      <c r="B8" s="29" t="s">
        <v>553</v>
      </c>
      <c r="C8" s="29" t="s">
        <v>554</v>
      </c>
      <c r="D8" s="29" t="s">
        <v>509</v>
      </c>
      <c r="E8" s="29" t="s">
        <v>148</v>
      </c>
      <c r="F8" s="29" t="s">
        <v>555</v>
      </c>
      <c r="G8" s="29" t="s">
        <v>491</v>
      </c>
      <c r="H8" s="29" t="s">
        <v>48</v>
      </c>
      <c r="I8" s="29" t="s">
        <v>82</v>
      </c>
      <c r="J8" s="29" t="s">
        <v>556</v>
      </c>
      <c r="K8" s="29" t="s">
        <v>511</v>
      </c>
      <c r="L8" s="29" t="s">
        <v>91</v>
      </c>
      <c r="M8" s="29" t="s">
        <v>372</v>
      </c>
      <c r="N8" s="29" t="s">
        <v>557</v>
      </c>
      <c r="O8" s="29" t="s">
        <v>558</v>
      </c>
      <c r="P8" s="29" t="s">
        <v>559</v>
      </c>
      <c r="Q8" s="29" t="s">
        <v>560</v>
      </c>
      <c r="R8" s="29" t="s">
        <v>357</v>
      </c>
      <c r="S8" s="29" t="s">
        <v>203</v>
      </c>
      <c r="T8" s="29" t="s">
        <v>252</v>
      </c>
      <c r="U8" s="29" t="s">
        <v>142</v>
      </c>
      <c r="V8" s="29" t="s">
        <v>432</v>
      </c>
      <c r="W8" s="29" t="s">
        <v>139</v>
      </c>
      <c r="X8" s="29" t="s">
        <v>360</v>
      </c>
      <c r="Y8" s="29" t="s">
        <v>536</v>
      </c>
      <c r="Z8" s="29" t="s">
        <v>353</v>
      </c>
      <c r="AA8" s="29" t="s">
        <v>135</v>
      </c>
      <c r="AB8" s="29" t="s">
        <v>247</v>
      </c>
      <c r="AC8" s="29" t="s">
        <v>561</v>
      </c>
      <c r="AD8" s="29" t="s">
        <v>202</v>
      </c>
      <c r="AE8" s="29" t="s">
        <v>126</v>
      </c>
      <c r="AF8" s="29" t="s">
        <v>562</v>
      </c>
      <c r="AG8" s="29" t="s">
        <v>563</v>
      </c>
      <c r="AH8" s="29" t="s">
        <v>377</v>
      </c>
      <c r="AI8" s="29" t="s">
        <v>191</v>
      </c>
      <c r="AJ8" s="29" t="s">
        <v>306</v>
      </c>
      <c r="AK8" s="29" t="s">
        <v>139</v>
      </c>
      <c r="AL8" s="29" t="s">
        <v>564</v>
      </c>
      <c r="AM8" s="29" t="s">
        <v>565</v>
      </c>
      <c r="AN8" s="29" t="s">
        <v>236</v>
      </c>
      <c r="AO8" s="29" t="s">
        <v>60</v>
      </c>
      <c r="AP8" s="29" t="s">
        <v>566</v>
      </c>
    </row>
    <row r="9" spans="1:42" ht="20.100000000000001" customHeight="1" x14ac:dyDescent="0.35">
      <c r="A9" s="30" t="s">
        <v>151</v>
      </c>
      <c r="B9" s="32" t="s">
        <v>315</v>
      </c>
      <c r="C9" s="32" t="s">
        <v>481</v>
      </c>
      <c r="D9" s="32" t="s">
        <v>316</v>
      </c>
      <c r="E9" s="32" t="s">
        <v>153</v>
      </c>
      <c r="F9" s="32" t="s">
        <v>155</v>
      </c>
      <c r="G9" s="32" t="s">
        <v>315</v>
      </c>
      <c r="H9" s="32" t="s">
        <v>405</v>
      </c>
      <c r="I9" s="32" t="s">
        <v>315</v>
      </c>
      <c r="J9" s="32" t="s">
        <v>154</v>
      </c>
      <c r="K9" s="32" t="s">
        <v>478</v>
      </c>
      <c r="L9" s="32" t="s">
        <v>317</v>
      </c>
      <c r="M9" s="32" t="s">
        <v>157</v>
      </c>
      <c r="N9" s="32" t="s">
        <v>567</v>
      </c>
      <c r="O9" s="32" t="s">
        <v>156</v>
      </c>
      <c r="P9" s="32" t="s">
        <v>175</v>
      </c>
      <c r="Q9" s="32" t="s">
        <v>403</v>
      </c>
      <c r="R9" s="32" t="s">
        <v>405</v>
      </c>
      <c r="S9" s="32" t="s">
        <v>157</v>
      </c>
      <c r="T9" s="32" t="s">
        <v>405</v>
      </c>
      <c r="U9" s="32" t="s">
        <v>478</v>
      </c>
      <c r="V9" s="32" t="s">
        <v>403</v>
      </c>
      <c r="W9" s="32" t="s">
        <v>182</v>
      </c>
      <c r="X9" s="32" t="s">
        <v>567</v>
      </c>
      <c r="Y9" s="32" t="s">
        <v>166</v>
      </c>
      <c r="Z9" s="32" t="s">
        <v>482</v>
      </c>
      <c r="AA9" s="32" t="s">
        <v>267</v>
      </c>
      <c r="AB9" s="32" t="s">
        <v>403</v>
      </c>
      <c r="AC9" s="32" t="s">
        <v>323</v>
      </c>
      <c r="AD9" s="32" t="s">
        <v>319</v>
      </c>
      <c r="AE9" s="32" t="s">
        <v>163</v>
      </c>
      <c r="AF9" s="32" t="s">
        <v>317</v>
      </c>
      <c r="AG9" s="32" t="s">
        <v>345</v>
      </c>
      <c r="AH9" s="32" t="s">
        <v>323</v>
      </c>
      <c r="AI9" s="32" t="s">
        <v>162</v>
      </c>
      <c r="AJ9" s="32" t="s">
        <v>323</v>
      </c>
      <c r="AK9" s="32" t="s">
        <v>154</v>
      </c>
      <c r="AL9" s="32" t="s">
        <v>401</v>
      </c>
      <c r="AM9" s="32" t="s">
        <v>319</v>
      </c>
      <c r="AN9" s="32" t="s">
        <v>567</v>
      </c>
      <c r="AO9" s="32" t="s">
        <v>218</v>
      </c>
      <c r="AP9" s="32" t="s">
        <v>163</v>
      </c>
    </row>
    <row r="10" spans="1:42" ht="20.100000000000001" customHeight="1" x14ac:dyDescent="0.35">
      <c r="A10" s="28" t="s">
        <v>183</v>
      </c>
      <c r="B10" s="29" t="s">
        <v>568</v>
      </c>
      <c r="C10" s="29" t="s">
        <v>96</v>
      </c>
      <c r="D10" s="29" t="s">
        <v>89</v>
      </c>
      <c r="E10" s="29" t="s">
        <v>470</v>
      </c>
      <c r="F10" s="29" t="s">
        <v>569</v>
      </c>
      <c r="G10" s="29" t="s">
        <v>562</v>
      </c>
      <c r="H10" s="29" t="s">
        <v>253</v>
      </c>
      <c r="I10" s="29" t="s">
        <v>570</v>
      </c>
      <c r="J10" s="29" t="s">
        <v>90</v>
      </c>
      <c r="K10" s="29" t="s">
        <v>254</v>
      </c>
      <c r="L10" s="29" t="s">
        <v>571</v>
      </c>
      <c r="M10" s="29" t="s">
        <v>469</v>
      </c>
      <c r="N10" s="29" t="s">
        <v>527</v>
      </c>
      <c r="O10" s="29" t="s">
        <v>572</v>
      </c>
      <c r="P10" s="29" t="s">
        <v>355</v>
      </c>
      <c r="Q10" s="29" t="s">
        <v>443</v>
      </c>
      <c r="R10" s="29" t="s">
        <v>93</v>
      </c>
      <c r="S10" s="29" t="s">
        <v>198</v>
      </c>
      <c r="T10" s="29" t="s">
        <v>274</v>
      </c>
      <c r="U10" s="29" t="s">
        <v>139</v>
      </c>
      <c r="V10" s="29" t="s">
        <v>60</v>
      </c>
      <c r="W10" s="29" t="s">
        <v>198</v>
      </c>
      <c r="X10" s="29" t="s">
        <v>573</v>
      </c>
      <c r="Y10" s="29" t="s">
        <v>574</v>
      </c>
      <c r="Z10" s="29" t="s">
        <v>73</v>
      </c>
      <c r="AA10" s="29" t="s">
        <v>198</v>
      </c>
      <c r="AB10" s="29" t="s">
        <v>99</v>
      </c>
      <c r="AC10" s="29" t="s">
        <v>505</v>
      </c>
      <c r="AD10" s="29" t="s">
        <v>54</v>
      </c>
      <c r="AE10" s="29" t="s">
        <v>499</v>
      </c>
      <c r="AF10" s="29" t="s">
        <v>575</v>
      </c>
      <c r="AG10" s="29" t="s">
        <v>576</v>
      </c>
      <c r="AH10" s="29" t="s">
        <v>577</v>
      </c>
      <c r="AI10" s="29" t="s">
        <v>578</v>
      </c>
      <c r="AJ10" s="29" t="s">
        <v>420</v>
      </c>
      <c r="AK10" s="29" t="s">
        <v>198</v>
      </c>
      <c r="AL10" s="29" t="s">
        <v>344</v>
      </c>
      <c r="AM10" s="29" t="s">
        <v>140</v>
      </c>
      <c r="AN10" s="29" t="s">
        <v>502</v>
      </c>
      <c r="AO10" s="29" t="s">
        <v>354</v>
      </c>
      <c r="AP10" s="29" t="s">
        <v>579</v>
      </c>
    </row>
    <row r="11" spans="1:42" ht="20.100000000000001" customHeight="1" x14ac:dyDescent="0.35">
      <c r="A11" s="30" t="s">
        <v>210</v>
      </c>
      <c r="B11" s="32" t="s">
        <v>361</v>
      </c>
      <c r="C11" s="32" t="s">
        <v>429</v>
      </c>
      <c r="D11" s="32" t="s">
        <v>158</v>
      </c>
      <c r="E11" s="32" t="s">
        <v>158</v>
      </c>
      <c r="F11" s="32" t="s">
        <v>158</v>
      </c>
      <c r="G11" s="32" t="s">
        <v>263</v>
      </c>
      <c r="H11" s="32" t="s">
        <v>265</v>
      </c>
      <c r="I11" s="32" t="s">
        <v>408</v>
      </c>
      <c r="J11" s="32" t="s">
        <v>158</v>
      </c>
      <c r="K11" s="32" t="s">
        <v>265</v>
      </c>
      <c r="L11" s="32" t="s">
        <v>427</v>
      </c>
      <c r="M11" s="32" t="s">
        <v>408</v>
      </c>
      <c r="N11" s="32" t="s">
        <v>226</v>
      </c>
      <c r="O11" s="32" t="s">
        <v>212</v>
      </c>
      <c r="P11" s="32" t="s">
        <v>266</v>
      </c>
      <c r="Q11" s="32" t="s">
        <v>229</v>
      </c>
      <c r="R11" s="32" t="s">
        <v>264</v>
      </c>
      <c r="S11" s="32" t="s">
        <v>212</v>
      </c>
      <c r="T11" s="32" t="s">
        <v>266</v>
      </c>
      <c r="U11" s="32" t="s">
        <v>429</v>
      </c>
      <c r="V11" s="32" t="s">
        <v>260</v>
      </c>
      <c r="W11" s="32" t="s">
        <v>229</v>
      </c>
      <c r="X11" s="32" t="s">
        <v>270</v>
      </c>
      <c r="Y11" s="32" t="s">
        <v>157</v>
      </c>
      <c r="Z11" s="32" t="s">
        <v>263</v>
      </c>
      <c r="AA11" s="32" t="s">
        <v>157</v>
      </c>
      <c r="AB11" s="32" t="s">
        <v>268</v>
      </c>
      <c r="AC11" s="32" t="s">
        <v>268</v>
      </c>
      <c r="AD11" s="32" t="s">
        <v>259</v>
      </c>
      <c r="AE11" s="32" t="s">
        <v>345</v>
      </c>
      <c r="AF11" s="32" t="s">
        <v>268</v>
      </c>
      <c r="AG11" s="32" t="s">
        <v>315</v>
      </c>
      <c r="AH11" s="32" t="s">
        <v>265</v>
      </c>
      <c r="AI11" s="32" t="s">
        <v>181</v>
      </c>
      <c r="AJ11" s="32" t="s">
        <v>260</v>
      </c>
      <c r="AK11" s="32" t="s">
        <v>264</v>
      </c>
      <c r="AL11" s="32" t="s">
        <v>265</v>
      </c>
      <c r="AM11" s="32" t="s">
        <v>260</v>
      </c>
      <c r="AN11" s="32" t="s">
        <v>158</v>
      </c>
      <c r="AO11" s="32" t="s">
        <v>259</v>
      </c>
      <c r="AP11" s="32" t="s">
        <v>346</v>
      </c>
    </row>
    <row r="12" spans="1:42" ht="20.100000000000001" customHeight="1" x14ac:dyDescent="0.35">
      <c r="A12" s="28" t="s">
        <v>231</v>
      </c>
      <c r="B12" s="29" t="s">
        <v>580</v>
      </c>
      <c r="C12" s="29" t="s">
        <v>127</v>
      </c>
      <c r="D12" s="29" t="s">
        <v>563</v>
      </c>
      <c r="E12" s="29" t="s">
        <v>367</v>
      </c>
      <c r="F12" s="29" t="s">
        <v>581</v>
      </c>
      <c r="G12" s="29" t="s">
        <v>53</v>
      </c>
      <c r="H12" s="29" t="s">
        <v>434</v>
      </c>
      <c r="I12" s="29" t="s">
        <v>250</v>
      </c>
      <c r="J12" s="29" t="s">
        <v>51</v>
      </c>
      <c r="K12" s="29" t="s">
        <v>582</v>
      </c>
      <c r="L12" s="29" t="s">
        <v>583</v>
      </c>
      <c r="M12" s="29" t="s">
        <v>246</v>
      </c>
      <c r="N12" s="29" t="s">
        <v>421</v>
      </c>
      <c r="O12" s="29" t="s">
        <v>205</v>
      </c>
      <c r="P12" s="29" t="s">
        <v>438</v>
      </c>
      <c r="Q12" s="29" t="s">
        <v>584</v>
      </c>
      <c r="R12" s="29" t="s">
        <v>113</v>
      </c>
      <c r="S12" s="29" t="s">
        <v>135</v>
      </c>
      <c r="T12" s="29" t="s">
        <v>138</v>
      </c>
      <c r="U12" s="29" t="s">
        <v>274</v>
      </c>
      <c r="V12" s="29" t="s">
        <v>60</v>
      </c>
      <c r="W12" s="29" t="s">
        <v>198</v>
      </c>
      <c r="X12" s="29" t="s">
        <v>437</v>
      </c>
      <c r="Y12" s="29" t="s">
        <v>195</v>
      </c>
      <c r="Z12" s="29" t="s">
        <v>149</v>
      </c>
      <c r="AA12" s="29" t="s">
        <v>354</v>
      </c>
      <c r="AB12" s="29" t="s">
        <v>203</v>
      </c>
      <c r="AC12" s="29" t="s">
        <v>249</v>
      </c>
      <c r="AD12" s="29" t="s">
        <v>585</v>
      </c>
      <c r="AE12" s="29" t="s">
        <v>505</v>
      </c>
      <c r="AF12" s="29" t="s">
        <v>497</v>
      </c>
      <c r="AG12" s="29" t="s">
        <v>486</v>
      </c>
      <c r="AH12" s="29" t="s">
        <v>119</v>
      </c>
      <c r="AI12" s="29" t="s">
        <v>240</v>
      </c>
      <c r="AJ12" s="29" t="s">
        <v>440</v>
      </c>
      <c r="AK12" s="29" t="s">
        <v>113</v>
      </c>
      <c r="AL12" s="29" t="s">
        <v>586</v>
      </c>
      <c r="AM12" s="29" t="s">
        <v>415</v>
      </c>
      <c r="AN12" s="29" t="s">
        <v>256</v>
      </c>
      <c r="AO12" s="29" t="s">
        <v>135</v>
      </c>
      <c r="AP12" s="29" t="s">
        <v>587</v>
      </c>
    </row>
    <row r="13" spans="1:42" ht="20.100000000000001" customHeight="1" x14ac:dyDescent="0.35">
      <c r="A13" s="30" t="s">
        <v>258</v>
      </c>
      <c r="B13" s="32" t="s">
        <v>229</v>
      </c>
      <c r="C13" s="32" t="s">
        <v>260</v>
      </c>
      <c r="D13" s="32" t="s">
        <v>259</v>
      </c>
      <c r="E13" s="32" t="s">
        <v>268</v>
      </c>
      <c r="F13" s="32" t="s">
        <v>264</v>
      </c>
      <c r="G13" s="32" t="s">
        <v>260</v>
      </c>
      <c r="H13" s="32" t="s">
        <v>265</v>
      </c>
      <c r="I13" s="32" t="s">
        <v>264</v>
      </c>
      <c r="J13" s="32" t="s">
        <v>265</v>
      </c>
      <c r="K13" s="32" t="s">
        <v>265</v>
      </c>
      <c r="L13" s="32" t="s">
        <v>271</v>
      </c>
      <c r="M13" s="32" t="s">
        <v>429</v>
      </c>
      <c r="N13" s="32" t="s">
        <v>260</v>
      </c>
      <c r="O13" s="32" t="s">
        <v>264</v>
      </c>
      <c r="P13" s="32" t="s">
        <v>428</v>
      </c>
      <c r="Q13" s="32" t="s">
        <v>266</v>
      </c>
      <c r="R13" s="32" t="s">
        <v>428</v>
      </c>
      <c r="S13" s="32" t="s">
        <v>229</v>
      </c>
      <c r="T13" s="32" t="s">
        <v>260</v>
      </c>
      <c r="U13" s="32">
        <v>0.19</v>
      </c>
      <c r="V13" s="32" t="s">
        <v>260</v>
      </c>
      <c r="W13" s="32" t="s">
        <v>259</v>
      </c>
      <c r="X13" s="32" t="s">
        <v>229</v>
      </c>
      <c r="Y13" s="32" t="s">
        <v>259</v>
      </c>
      <c r="Z13" s="32" t="s">
        <v>179</v>
      </c>
      <c r="AA13" s="32">
        <v>0.28000000000000003</v>
      </c>
      <c r="AB13" s="32" t="s">
        <v>230</v>
      </c>
      <c r="AC13" s="32" t="s">
        <v>230</v>
      </c>
      <c r="AD13" s="32" t="s">
        <v>260</v>
      </c>
      <c r="AE13" s="32" t="s">
        <v>428</v>
      </c>
      <c r="AF13" s="32" t="s">
        <v>214</v>
      </c>
      <c r="AG13" s="32" t="s">
        <v>264</v>
      </c>
      <c r="AH13" s="32" t="s">
        <v>271</v>
      </c>
      <c r="AI13" s="32" t="s">
        <v>271</v>
      </c>
      <c r="AJ13" s="32" t="s">
        <v>259</v>
      </c>
      <c r="AK13" s="32" t="s">
        <v>212</v>
      </c>
      <c r="AL13" s="32" t="s">
        <v>260</v>
      </c>
      <c r="AM13" s="32" t="s">
        <v>428</v>
      </c>
      <c r="AN13" s="32" t="s">
        <v>271</v>
      </c>
      <c r="AO13" s="32" t="s">
        <v>171</v>
      </c>
      <c r="AP13" s="32" t="s">
        <v>229</v>
      </c>
    </row>
    <row r="14" spans="1:42" ht="20.100000000000001" customHeight="1" x14ac:dyDescent="0.35">
      <c r="A14" s="28" t="s">
        <v>272</v>
      </c>
      <c r="B14" s="29" t="s">
        <v>581</v>
      </c>
      <c r="C14" s="29" t="s">
        <v>61</v>
      </c>
      <c r="D14" s="29" t="s">
        <v>503</v>
      </c>
      <c r="E14" s="29" t="s">
        <v>93</v>
      </c>
      <c r="F14" s="29" t="s">
        <v>367</v>
      </c>
      <c r="G14" s="29" t="s">
        <v>303</v>
      </c>
      <c r="H14" s="29" t="s">
        <v>274</v>
      </c>
      <c r="I14" s="29" t="s">
        <v>442</v>
      </c>
      <c r="J14" s="29" t="s">
        <v>52</v>
      </c>
      <c r="K14" s="29" t="s">
        <v>256</v>
      </c>
      <c r="L14" s="29" t="s">
        <v>92</v>
      </c>
      <c r="M14" s="29" t="s">
        <v>99</v>
      </c>
      <c r="N14" s="29" t="s">
        <v>100</v>
      </c>
      <c r="O14" s="29" t="s">
        <v>251</v>
      </c>
      <c r="P14" s="29" t="s">
        <v>131</v>
      </c>
      <c r="Q14" s="29" t="s">
        <v>138</v>
      </c>
      <c r="R14" s="29" t="s">
        <v>197</v>
      </c>
      <c r="S14" s="29" t="s">
        <v>132</v>
      </c>
      <c r="T14" s="29" t="s">
        <v>135</v>
      </c>
      <c r="U14" s="29" t="s">
        <v>132</v>
      </c>
      <c r="V14" s="29" t="s">
        <v>135</v>
      </c>
      <c r="W14" s="29" t="s">
        <v>132</v>
      </c>
      <c r="X14" s="29" t="s">
        <v>199</v>
      </c>
      <c r="Y14" s="29" t="s">
        <v>437</v>
      </c>
      <c r="Z14" s="29" t="s">
        <v>132</v>
      </c>
      <c r="AA14" s="29" t="s">
        <v>132</v>
      </c>
      <c r="AB14" s="29" t="s">
        <v>135</v>
      </c>
      <c r="AC14" s="29" t="s">
        <v>197</v>
      </c>
      <c r="AD14" s="29" t="s">
        <v>251</v>
      </c>
      <c r="AE14" s="29" t="s">
        <v>357</v>
      </c>
      <c r="AF14" s="29" t="s">
        <v>99</v>
      </c>
      <c r="AG14" s="29" t="s">
        <v>303</v>
      </c>
      <c r="AH14" s="29" t="s">
        <v>199</v>
      </c>
      <c r="AI14" s="29" t="s">
        <v>98</v>
      </c>
      <c r="AJ14" s="29" t="s">
        <v>352</v>
      </c>
      <c r="AK14" s="29" t="s">
        <v>135</v>
      </c>
      <c r="AL14" s="29" t="s">
        <v>131</v>
      </c>
      <c r="AM14" s="29" t="s">
        <v>352</v>
      </c>
      <c r="AN14" s="29" t="s">
        <v>135</v>
      </c>
      <c r="AO14" s="29" t="s">
        <v>132</v>
      </c>
      <c r="AP14" s="29" t="s">
        <v>476</v>
      </c>
    </row>
    <row r="15" spans="1:42" ht="20.100000000000001" customHeight="1" x14ac:dyDescent="0.35">
      <c r="A15" s="30" t="s">
        <v>275</v>
      </c>
      <c r="B15" s="32" t="s">
        <v>165</v>
      </c>
      <c r="C15" s="32">
        <v>0.05</v>
      </c>
      <c r="D15" s="32" t="s">
        <v>165</v>
      </c>
      <c r="E15" s="32" t="s">
        <v>269</v>
      </c>
      <c r="F15" s="32">
        <v>0.05</v>
      </c>
      <c r="G15" s="32" t="s">
        <v>165</v>
      </c>
      <c r="H15" s="32" t="s">
        <v>219</v>
      </c>
      <c r="I15" s="32">
        <v>0.06</v>
      </c>
      <c r="J15" s="32">
        <v>0.02</v>
      </c>
      <c r="K15" s="32">
        <v>0.04</v>
      </c>
      <c r="L15" s="32" t="s">
        <v>171</v>
      </c>
      <c r="M15" s="32">
        <v>0.01</v>
      </c>
      <c r="N15" s="32">
        <v>0.04</v>
      </c>
      <c r="O15" s="32">
        <v>0.03</v>
      </c>
      <c r="P15" s="32">
        <v>0.09</v>
      </c>
      <c r="Q15" s="32" t="s">
        <v>167</v>
      </c>
      <c r="R15" s="32" t="s">
        <v>261</v>
      </c>
      <c r="S15" s="32" t="s">
        <v>174</v>
      </c>
      <c r="T15" s="32">
        <v>0.01</v>
      </c>
      <c r="U15" s="32" t="s">
        <v>167</v>
      </c>
      <c r="V15" s="32" t="s">
        <v>219</v>
      </c>
      <c r="W15" s="32" t="s">
        <v>174</v>
      </c>
      <c r="X15" s="32">
        <v>0.04</v>
      </c>
      <c r="Y15" s="32" t="s">
        <v>179</v>
      </c>
      <c r="Z15" s="32" t="s">
        <v>174</v>
      </c>
      <c r="AA15" s="32" t="s">
        <v>174</v>
      </c>
      <c r="AB15" s="32" t="s">
        <v>171</v>
      </c>
      <c r="AC15" s="32" t="s">
        <v>219</v>
      </c>
      <c r="AD15" s="32">
        <v>0.05</v>
      </c>
      <c r="AE15" s="32" t="s">
        <v>262</v>
      </c>
      <c r="AF15" s="32" t="s">
        <v>167</v>
      </c>
      <c r="AG15" s="32">
        <v>0.05</v>
      </c>
      <c r="AH15" s="32">
        <v>0.01</v>
      </c>
      <c r="AI15" s="32" t="s">
        <v>179</v>
      </c>
      <c r="AJ15" s="32">
        <v>0.03</v>
      </c>
      <c r="AK15" s="32">
        <v>0.05</v>
      </c>
      <c r="AL15" s="32" t="s">
        <v>219</v>
      </c>
      <c r="AM15" s="32" t="s">
        <v>219</v>
      </c>
      <c r="AN15" s="32" t="s">
        <v>167</v>
      </c>
      <c r="AO15" s="32">
        <v>0.03</v>
      </c>
      <c r="AP15" s="32">
        <v>7.0000000000000007E-2</v>
      </c>
    </row>
    <row r="16" spans="1:42" x14ac:dyDescent="0.3">
      <c r="B16" s="4">
        <f>((B9)+(B11)+(B13)+(B15))</f>
        <v>1</v>
      </c>
      <c r="C16" s="4">
        <f t="shared" ref="C16:AP16" si="0">((C9)+(C11)+(C13)+(C15))</f>
        <v>1</v>
      </c>
      <c r="D16" s="4">
        <f t="shared" si="0"/>
        <v>1</v>
      </c>
      <c r="E16" s="4">
        <f t="shared" si="0"/>
        <v>1</v>
      </c>
      <c r="F16" s="4">
        <f t="shared" si="0"/>
        <v>1</v>
      </c>
      <c r="G16" s="4">
        <f t="shared" si="0"/>
        <v>1</v>
      </c>
      <c r="H16" s="4">
        <f t="shared" si="0"/>
        <v>1</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v>
      </c>
      <c r="AC16" s="4">
        <f t="shared" si="0"/>
        <v>1</v>
      </c>
      <c r="AD16" s="4">
        <f t="shared" si="0"/>
        <v>1</v>
      </c>
      <c r="AE16" s="4">
        <f t="shared" si="0"/>
        <v>1</v>
      </c>
      <c r="AF16" s="4">
        <f t="shared" si="0"/>
        <v>1</v>
      </c>
      <c r="AG16" s="4">
        <f t="shared" si="0"/>
        <v>1</v>
      </c>
      <c r="AH16" s="4">
        <f t="shared" si="0"/>
        <v>1</v>
      </c>
      <c r="AI16" s="4">
        <f t="shared" si="0"/>
        <v>1</v>
      </c>
      <c r="AJ16" s="4">
        <f t="shared" si="0"/>
        <v>1</v>
      </c>
      <c r="AK16" s="4">
        <f t="shared" si="0"/>
        <v>1</v>
      </c>
      <c r="AL16" s="4">
        <f t="shared" si="0"/>
        <v>1</v>
      </c>
      <c r="AM16" s="4">
        <f t="shared" si="0"/>
        <v>1</v>
      </c>
      <c r="AN16" s="4">
        <f t="shared" si="0"/>
        <v>1</v>
      </c>
      <c r="AO16" s="4">
        <f t="shared" si="0"/>
        <v>1</v>
      </c>
      <c r="AP16" s="4">
        <f t="shared" si="0"/>
        <v>1</v>
      </c>
    </row>
  </sheetData>
  <sheetProtection algorithmName="SHA-512" hashValue="cbEXjt7SvlF/ecFODy3lJ4WOlvVhqEq3t9Rc4eWjyBZ3zt6ONVG12WJ2hCnt6QdjqRLw7/F43XLr7d2xByNFOQ==" saltValue="1uncA0R+2mF4hR1OZPLsAQ=="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2 B15 D15:E15 G15:H15 L15 Q15:S15 U15:W15 B14:AP14 B13:T13 V13:Z13 Y15:AC15 AB13:AP13 AE15:AF15 AI15 AL15:AN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16"/>
  <sheetViews>
    <sheetView showGridLines="0" workbookViewId="0">
      <pane xSplit="2" topLeftCell="C1" activePane="topRight" state="frozen"/>
      <selection pane="topRight" activeCell="A2" sqref="A2:L2"/>
    </sheetView>
  </sheetViews>
  <sheetFormatPr defaultRowHeight="14.4" x14ac:dyDescent="0.3"/>
  <cols>
    <col min="1" max="1" width="40.109375" customWidth="1"/>
    <col min="2" max="42" width="13.77734375" customWidth="1"/>
  </cols>
  <sheetData>
    <row r="1" spans="1:42" x14ac:dyDescent="0.3">
      <c r="A1" s="38" t="str">
        <f>HYPERLINK("#Contents!A1","Return to Contents")</f>
        <v>Return to Contents</v>
      </c>
    </row>
    <row r="2" spans="1:42" ht="73.8" customHeight="1" x14ac:dyDescent="0.4">
      <c r="A2" s="67" t="s">
        <v>977</v>
      </c>
      <c r="B2" s="67"/>
      <c r="C2" s="67"/>
      <c r="D2" s="67"/>
      <c r="E2" s="67"/>
      <c r="F2" s="67"/>
      <c r="G2" s="67"/>
      <c r="H2" s="67"/>
      <c r="I2" s="67"/>
      <c r="J2" s="67"/>
      <c r="K2" s="67"/>
      <c r="L2" s="67"/>
      <c r="M2" s="35"/>
      <c r="N2" s="35"/>
      <c r="O2" s="35"/>
      <c r="AL2" s="25" t="s">
        <v>950</v>
      </c>
      <c r="AM2" s="26" t="s">
        <v>951</v>
      </c>
      <c r="AN2" s="66" t="s">
        <v>952</v>
      </c>
      <c r="AO2" s="66"/>
    </row>
    <row r="3" spans="1:42" ht="5.4" customHeight="1" x14ac:dyDescent="0.3"/>
    <row r="4" spans="1:42" ht="14.4" customHeight="1" x14ac:dyDescent="0.3">
      <c r="A4" s="1"/>
      <c r="B4" s="1"/>
      <c r="C4" s="71" t="s">
        <v>276</v>
      </c>
      <c r="D4" s="73"/>
      <c r="E4" s="71" t="s">
        <v>933</v>
      </c>
      <c r="F4" s="72"/>
      <c r="G4" s="72"/>
      <c r="H4" s="73"/>
      <c r="I4" s="74" t="s">
        <v>957</v>
      </c>
      <c r="J4" s="74"/>
      <c r="K4" s="74"/>
      <c r="L4" s="74" t="s">
        <v>953</v>
      </c>
      <c r="M4" s="74"/>
      <c r="N4" s="74" t="s">
        <v>277</v>
      </c>
      <c r="O4" s="74"/>
      <c r="P4" s="68" t="s">
        <v>954</v>
      </c>
      <c r="Q4" s="69"/>
      <c r="R4" s="69"/>
      <c r="S4" s="69"/>
      <c r="T4" s="69"/>
      <c r="U4" s="69"/>
      <c r="V4" s="69"/>
      <c r="W4" s="69"/>
      <c r="X4" s="69"/>
      <c r="Y4" s="69"/>
      <c r="Z4" s="69"/>
      <c r="AA4" s="69"/>
      <c r="AB4" s="69"/>
      <c r="AC4" s="69"/>
      <c r="AD4" s="68" t="s">
        <v>938</v>
      </c>
      <c r="AE4" s="69"/>
      <c r="AF4" s="69"/>
      <c r="AG4" s="69"/>
      <c r="AH4" s="70"/>
      <c r="AI4" s="71" t="s">
        <v>955</v>
      </c>
      <c r="AJ4" s="72"/>
      <c r="AK4" s="72"/>
      <c r="AL4" s="72"/>
      <c r="AM4" s="71" t="s">
        <v>956</v>
      </c>
      <c r="AN4" s="72"/>
      <c r="AO4" s="72"/>
      <c r="AP4" s="72"/>
    </row>
    <row r="5" spans="1:42" ht="54.6" customHeight="1" x14ac:dyDescent="0.3">
      <c r="A5" s="2" t="s">
        <v>0</v>
      </c>
      <c r="B5" s="25" t="s">
        <v>1</v>
      </c>
      <c r="C5" s="25" t="s">
        <v>2</v>
      </c>
      <c r="D5" s="25" t="s">
        <v>3</v>
      </c>
      <c r="E5" s="25" t="s">
        <v>4</v>
      </c>
      <c r="F5" s="25" t="s">
        <v>5</v>
      </c>
      <c r="G5" s="25" t="s">
        <v>6</v>
      </c>
      <c r="H5" s="25" t="s">
        <v>7</v>
      </c>
      <c r="I5" s="25" t="s">
        <v>8</v>
      </c>
      <c r="J5" s="25" t="s">
        <v>9</v>
      </c>
      <c r="K5" s="25" t="s">
        <v>29</v>
      </c>
      <c r="L5" s="25" t="s">
        <v>934</v>
      </c>
      <c r="M5" s="25" t="s">
        <v>935</v>
      </c>
      <c r="N5" s="25" t="s">
        <v>936</v>
      </c>
      <c r="O5" s="25" t="s">
        <v>937</v>
      </c>
      <c r="P5" s="25" t="s">
        <v>10</v>
      </c>
      <c r="Q5" s="25" t="s">
        <v>11</v>
      </c>
      <c r="R5" s="25" t="s">
        <v>12</v>
      </c>
      <c r="S5" s="25" t="s">
        <v>13</v>
      </c>
      <c r="T5" s="25" t="s">
        <v>958</v>
      </c>
      <c r="U5" s="25" t="s">
        <v>29</v>
      </c>
      <c r="V5" s="25" t="s">
        <v>14</v>
      </c>
      <c r="W5" s="25" t="s">
        <v>15</v>
      </c>
      <c r="X5" s="25" t="s">
        <v>16</v>
      </c>
      <c r="Y5" s="25" t="s">
        <v>17</v>
      </c>
      <c r="Z5" s="25" t="s">
        <v>18</v>
      </c>
      <c r="AA5" s="25" t="s">
        <v>19</v>
      </c>
      <c r="AB5" s="25" t="s">
        <v>20</v>
      </c>
      <c r="AC5" s="25" t="s">
        <v>21</v>
      </c>
      <c r="AD5" s="25" t="s">
        <v>22</v>
      </c>
      <c r="AE5" s="25" t="s">
        <v>23</v>
      </c>
      <c r="AF5" s="25" t="s">
        <v>24</v>
      </c>
      <c r="AG5" s="25" t="s">
        <v>25</v>
      </c>
      <c r="AH5" s="25" t="s">
        <v>26</v>
      </c>
      <c r="AI5" s="25" t="s">
        <v>27</v>
      </c>
      <c r="AJ5" s="25" t="s">
        <v>28</v>
      </c>
      <c r="AK5" s="25" t="s">
        <v>29</v>
      </c>
      <c r="AL5" s="25" t="s">
        <v>30</v>
      </c>
      <c r="AM5" s="25" t="s">
        <v>31</v>
      </c>
      <c r="AN5" s="25" t="s">
        <v>32</v>
      </c>
      <c r="AO5" s="25" t="s">
        <v>939</v>
      </c>
      <c r="AP5" s="25" t="s">
        <v>33</v>
      </c>
    </row>
    <row r="6" spans="1:42" ht="20.100000000000001" customHeight="1" x14ac:dyDescent="0.35">
      <c r="A6" s="28" t="s">
        <v>34</v>
      </c>
      <c r="B6" s="29" t="s">
        <v>35</v>
      </c>
      <c r="C6" s="29" t="s">
        <v>36</v>
      </c>
      <c r="D6" s="29" t="s">
        <v>37</v>
      </c>
      <c r="E6" s="29" t="s">
        <v>38</v>
      </c>
      <c r="F6" s="29" t="s">
        <v>39</v>
      </c>
      <c r="G6" s="29" t="s">
        <v>40</v>
      </c>
      <c r="H6" s="29" t="s">
        <v>41</v>
      </c>
      <c r="I6" s="29" t="s">
        <v>42</v>
      </c>
      <c r="J6" s="29" t="s">
        <v>43</v>
      </c>
      <c r="K6" s="29" t="s">
        <v>44</v>
      </c>
      <c r="L6" s="29" t="s">
        <v>45</v>
      </c>
      <c r="M6" s="29" t="s">
        <v>46</v>
      </c>
      <c r="N6" s="29" t="s">
        <v>47</v>
      </c>
      <c r="O6" s="29" t="s">
        <v>48</v>
      </c>
      <c r="P6" s="29" t="s">
        <v>49</v>
      </c>
      <c r="Q6" s="29" t="s">
        <v>50</v>
      </c>
      <c r="R6" s="29" t="s">
        <v>51</v>
      </c>
      <c r="S6" s="29" t="s">
        <v>52</v>
      </c>
      <c r="T6" s="29" t="s">
        <v>53</v>
      </c>
      <c r="U6" s="29" t="s">
        <v>54</v>
      </c>
      <c r="V6" s="29" t="s">
        <v>55</v>
      </c>
      <c r="W6" s="29" t="s">
        <v>56</v>
      </c>
      <c r="X6" s="29" t="s">
        <v>57</v>
      </c>
      <c r="Y6" s="29" t="s">
        <v>58</v>
      </c>
      <c r="Z6" s="29" t="s">
        <v>59</v>
      </c>
      <c r="AA6" s="29" t="s">
        <v>60</v>
      </c>
      <c r="AB6" s="29" t="s">
        <v>61</v>
      </c>
      <c r="AC6" s="29" t="s">
        <v>62</v>
      </c>
      <c r="AD6" s="29" t="s">
        <v>63</v>
      </c>
      <c r="AE6" s="29" t="s">
        <v>44</v>
      </c>
      <c r="AF6" s="29" t="s">
        <v>64</v>
      </c>
      <c r="AG6" s="29" t="s">
        <v>65</v>
      </c>
      <c r="AH6" s="29" t="s">
        <v>66</v>
      </c>
      <c r="AI6" s="29" t="s">
        <v>67</v>
      </c>
      <c r="AJ6" s="29" t="s">
        <v>68</v>
      </c>
      <c r="AK6" s="29" t="s">
        <v>69</v>
      </c>
      <c r="AL6" s="29" t="s">
        <v>70</v>
      </c>
      <c r="AM6" s="29" t="s">
        <v>71</v>
      </c>
      <c r="AN6" s="29" t="s">
        <v>72</v>
      </c>
      <c r="AO6" s="29" t="s">
        <v>73</v>
      </c>
      <c r="AP6" s="29" t="s">
        <v>74</v>
      </c>
    </row>
    <row r="7" spans="1:42" ht="20.100000000000001" customHeight="1" x14ac:dyDescent="0.35">
      <c r="A7" s="30" t="s">
        <v>75</v>
      </c>
      <c r="B7" s="31" t="s">
        <v>76</v>
      </c>
      <c r="C7" s="31" t="s">
        <v>77</v>
      </c>
      <c r="D7" s="31" t="s">
        <v>78</v>
      </c>
      <c r="E7" s="31" t="s">
        <v>363</v>
      </c>
      <c r="F7" s="31" t="s">
        <v>280</v>
      </c>
      <c r="G7" s="31" t="s">
        <v>447</v>
      </c>
      <c r="H7" s="31" t="s">
        <v>82</v>
      </c>
      <c r="I7" s="31" t="s">
        <v>365</v>
      </c>
      <c r="J7" s="31" t="s">
        <v>43</v>
      </c>
      <c r="K7" s="31" t="s">
        <v>366</v>
      </c>
      <c r="L7" s="31" t="s">
        <v>588</v>
      </c>
      <c r="M7" s="31" t="s">
        <v>87</v>
      </c>
      <c r="N7" s="31" t="s">
        <v>283</v>
      </c>
      <c r="O7" s="31" t="s">
        <v>89</v>
      </c>
      <c r="P7" s="31" t="s">
        <v>90</v>
      </c>
      <c r="Q7" s="31" t="s">
        <v>284</v>
      </c>
      <c r="R7" s="31" t="s">
        <v>92</v>
      </c>
      <c r="S7" s="31" t="s">
        <v>93</v>
      </c>
      <c r="T7" s="31" t="s">
        <v>54</v>
      </c>
      <c r="U7" s="31" t="s">
        <v>245</v>
      </c>
      <c r="V7" s="31" t="s">
        <v>95</v>
      </c>
      <c r="W7" s="31" t="s">
        <v>73</v>
      </c>
      <c r="X7" s="31" t="s">
        <v>286</v>
      </c>
      <c r="Y7" s="31" t="s">
        <v>97</v>
      </c>
      <c r="Z7" s="31" t="s">
        <v>98</v>
      </c>
      <c r="AA7" s="31" t="s">
        <v>149</v>
      </c>
      <c r="AB7" s="31" t="s">
        <v>100</v>
      </c>
      <c r="AC7" s="31" t="s">
        <v>101</v>
      </c>
      <c r="AD7" s="31" t="s">
        <v>102</v>
      </c>
      <c r="AE7" s="31" t="s">
        <v>188</v>
      </c>
      <c r="AF7" s="31" t="s">
        <v>287</v>
      </c>
      <c r="AG7" s="31" t="s">
        <v>105</v>
      </c>
      <c r="AH7" s="31" t="s">
        <v>589</v>
      </c>
      <c r="AI7" s="31" t="s">
        <v>288</v>
      </c>
      <c r="AJ7" s="31" t="s">
        <v>289</v>
      </c>
      <c r="AK7" s="31" t="s">
        <v>109</v>
      </c>
      <c r="AL7" s="31" t="s">
        <v>110</v>
      </c>
      <c r="AM7" s="31" t="s">
        <v>111</v>
      </c>
      <c r="AN7" s="31" t="s">
        <v>112</v>
      </c>
      <c r="AO7" s="31" t="s">
        <v>274</v>
      </c>
      <c r="AP7" s="31" t="s">
        <v>453</v>
      </c>
    </row>
    <row r="8" spans="1:42" ht="20.100000000000001" customHeight="1" x14ac:dyDescent="0.35">
      <c r="A8" s="28" t="s">
        <v>183</v>
      </c>
      <c r="B8" s="29" t="s">
        <v>590</v>
      </c>
      <c r="C8" s="29" t="s">
        <v>591</v>
      </c>
      <c r="D8" s="29" t="s">
        <v>592</v>
      </c>
      <c r="E8" s="29" t="s">
        <v>593</v>
      </c>
      <c r="F8" s="29" t="s">
        <v>594</v>
      </c>
      <c r="G8" s="29" t="s">
        <v>568</v>
      </c>
      <c r="H8" s="29" t="s">
        <v>595</v>
      </c>
      <c r="I8" s="29" t="s">
        <v>455</v>
      </c>
      <c r="J8" s="29" t="s">
        <v>596</v>
      </c>
      <c r="K8" s="29" t="s">
        <v>597</v>
      </c>
      <c r="L8" s="29" t="s">
        <v>598</v>
      </c>
      <c r="M8" s="29" t="s">
        <v>501</v>
      </c>
      <c r="N8" s="29" t="s">
        <v>599</v>
      </c>
      <c r="O8" s="29" t="s">
        <v>600</v>
      </c>
      <c r="P8" s="29" t="s">
        <v>601</v>
      </c>
      <c r="Q8" s="29" t="s">
        <v>602</v>
      </c>
      <c r="R8" s="29" t="s">
        <v>245</v>
      </c>
      <c r="S8" s="29" t="s">
        <v>197</v>
      </c>
      <c r="T8" s="29" t="s">
        <v>249</v>
      </c>
      <c r="U8" s="29" t="s">
        <v>55</v>
      </c>
      <c r="V8" s="29" t="s">
        <v>389</v>
      </c>
      <c r="W8" s="29" t="s">
        <v>73</v>
      </c>
      <c r="X8" s="29" t="s">
        <v>522</v>
      </c>
      <c r="Y8" s="29" t="s">
        <v>603</v>
      </c>
      <c r="Z8" s="29" t="s">
        <v>59</v>
      </c>
      <c r="AA8" s="29" t="s">
        <v>135</v>
      </c>
      <c r="AB8" s="29" t="s">
        <v>352</v>
      </c>
      <c r="AC8" s="29" t="s">
        <v>536</v>
      </c>
      <c r="AD8" s="29" t="s">
        <v>419</v>
      </c>
      <c r="AE8" s="29" t="s">
        <v>604</v>
      </c>
      <c r="AF8" s="29" t="s">
        <v>41</v>
      </c>
      <c r="AG8" s="29" t="s">
        <v>605</v>
      </c>
      <c r="AH8" s="29" t="s">
        <v>606</v>
      </c>
      <c r="AI8" s="29" t="s">
        <v>607</v>
      </c>
      <c r="AJ8" s="29" t="s">
        <v>608</v>
      </c>
      <c r="AK8" s="29" t="s">
        <v>56</v>
      </c>
      <c r="AL8" s="29" t="s">
        <v>609</v>
      </c>
      <c r="AM8" s="29" t="s">
        <v>610</v>
      </c>
      <c r="AN8" s="29" t="s">
        <v>548</v>
      </c>
      <c r="AO8" s="29" t="s">
        <v>60</v>
      </c>
      <c r="AP8" s="29" t="s">
        <v>611</v>
      </c>
    </row>
    <row r="9" spans="1:42" ht="20.100000000000001" customHeight="1" x14ac:dyDescent="0.35">
      <c r="A9" s="30" t="s">
        <v>210</v>
      </c>
      <c r="B9" s="32" t="s">
        <v>347</v>
      </c>
      <c r="C9" s="32" t="s">
        <v>218</v>
      </c>
      <c r="D9" s="32" t="s">
        <v>324</v>
      </c>
      <c r="E9" s="32" t="s">
        <v>402</v>
      </c>
      <c r="F9" s="32" t="s">
        <v>164</v>
      </c>
      <c r="G9" s="32" t="s">
        <v>348</v>
      </c>
      <c r="H9" s="32" t="s">
        <v>348</v>
      </c>
      <c r="I9" s="32" t="s">
        <v>347</v>
      </c>
      <c r="J9" s="32" t="s">
        <v>406</v>
      </c>
      <c r="K9" s="32" t="s">
        <v>612</v>
      </c>
      <c r="L9" s="32" t="s">
        <v>318</v>
      </c>
      <c r="M9" s="32" t="s">
        <v>222</v>
      </c>
      <c r="N9" s="32" t="s">
        <v>164</v>
      </c>
      <c r="O9" s="32" t="s">
        <v>348</v>
      </c>
      <c r="P9" s="32" t="s">
        <v>176</v>
      </c>
      <c r="Q9" s="32" t="s">
        <v>347</v>
      </c>
      <c r="R9" s="32" t="s">
        <v>483</v>
      </c>
      <c r="S9" s="32" t="s">
        <v>216</v>
      </c>
      <c r="T9" s="32" t="s">
        <v>348</v>
      </c>
      <c r="U9" s="32" t="s">
        <v>176</v>
      </c>
      <c r="V9" s="32" t="s">
        <v>612</v>
      </c>
      <c r="W9" s="32" t="s">
        <v>220</v>
      </c>
      <c r="X9" s="32" t="s">
        <v>178</v>
      </c>
      <c r="Y9" s="32" t="s">
        <v>182</v>
      </c>
      <c r="Z9" s="32" t="s">
        <v>401</v>
      </c>
      <c r="AA9" s="32" t="s">
        <v>267</v>
      </c>
      <c r="AB9" s="32" t="s">
        <v>324</v>
      </c>
      <c r="AC9" s="32" t="s">
        <v>182</v>
      </c>
      <c r="AD9" s="32" t="s">
        <v>216</v>
      </c>
      <c r="AE9" s="32" t="s">
        <v>348</v>
      </c>
      <c r="AF9" s="32" t="s">
        <v>227</v>
      </c>
      <c r="AG9" s="32" t="s">
        <v>406</v>
      </c>
      <c r="AH9" s="32" t="s">
        <v>407</v>
      </c>
      <c r="AI9" s="32" t="s">
        <v>324</v>
      </c>
      <c r="AJ9" s="32" t="s">
        <v>216</v>
      </c>
      <c r="AK9" s="32" t="s">
        <v>170</v>
      </c>
      <c r="AL9" s="32" t="s">
        <v>407</v>
      </c>
      <c r="AM9" s="32" t="s">
        <v>172</v>
      </c>
      <c r="AN9" s="32" t="s">
        <v>228</v>
      </c>
      <c r="AO9" s="32" t="s">
        <v>227</v>
      </c>
      <c r="AP9" s="32" t="s">
        <v>218</v>
      </c>
    </row>
    <row r="10" spans="1:42" ht="20.100000000000001" customHeight="1" x14ac:dyDescent="0.35">
      <c r="A10" s="28" t="s">
        <v>115</v>
      </c>
      <c r="B10" s="29" t="s">
        <v>128</v>
      </c>
      <c r="C10" s="29" t="s">
        <v>433</v>
      </c>
      <c r="D10" s="29" t="s">
        <v>613</v>
      </c>
      <c r="E10" s="29" t="s">
        <v>307</v>
      </c>
      <c r="F10" s="29" t="s">
        <v>332</v>
      </c>
      <c r="G10" s="29" t="s">
        <v>470</v>
      </c>
      <c r="H10" s="29" t="s">
        <v>446</v>
      </c>
      <c r="I10" s="29" t="s">
        <v>426</v>
      </c>
      <c r="J10" s="29" t="s">
        <v>539</v>
      </c>
      <c r="K10" s="29" t="s">
        <v>245</v>
      </c>
      <c r="L10" s="29" t="s">
        <v>417</v>
      </c>
      <c r="M10" s="29" t="s">
        <v>521</v>
      </c>
      <c r="N10" s="29" t="s">
        <v>55</v>
      </c>
      <c r="O10" s="29" t="s">
        <v>54</v>
      </c>
      <c r="P10" s="29" t="s">
        <v>273</v>
      </c>
      <c r="Q10" s="29" t="s">
        <v>539</v>
      </c>
      <c r="R10" s="29" t="s">
        <v>354</v>
      </c>
      <c r="S10" s="29" t="s">
        <v>135</v>
      </c>
      <c r="T10" s="29" t="s">
        <v>99</v>
      </c>
      <c r="U10" s="29" t="s">
        <v>135</v>
      </c>
      <c r="V10" s="29" t="s">
        <v>203</v>
      </c>
      <c r="W10" s="29" t="s">
        <v>132</v>
      </c>
      <c r="X10" s="29" t="s">
        <v>273</v>
      </c>
      <c r="Y10" s="29" t="s">
        <v>500</v>
      </c>
      <c r="Z10" s="29" t="s">
        <v>113</v>
      </c>
      <c r="AA10" s="29" t="s">
        <v>132</v>
      </c>
      <c r="AB10" s="29" t="s">
        <v>198</v>
      </c>
      <c r="AC10" s="29" t="s">
        <v>389</v>
      </c>
      <c r="AD10" s="29" t="s">
        <v>251</v>
      </c>
      <c r="AE10" s="29" t="s">
        <v>142</v>
      </c>
      <c r="AF10" s="29" t="s">
        <v>335</v>
      </c>
      <c r="AG10" s="29" t="s">
        <v>244</v>
      </c>
      <c r="AH10" s="29" t="s">
        <v>436</v>
      </c>
      <c r="AI10" s="29" t="s">
        <v>614</v>
      </c>
      <c r="AJ10" s="29" t="s">
        <v>307</v>
      </c>
      <c r="AK10" s="29" t="s">
        <v>198</v>
      </c>
      <c r="AL10" s="29" t="s">
        <v>615</v>
      </c>
      <c r="AM10" s="29" t="s">
        <v>616</v>
      </c>
      <c r="AN10" s="29" t="s">
        <v>243</v>
      </c>
      <c r="AO10" s="29" t="s">
        <v>135</v>
      </c>
      <c r="AP10" s="29" t="s">
        <v>617</v>
      </c>
    </row>
    <row r="11" spans="1:42" ht="20.100000000000001" customHeight="1" x14ac:dyDescent="0.35">
      <c r="A11" s="30" t="s">
        <v>151</v>
      </c>
      <c r="B11" s="32" t="s">
        <v>261</v>
      </c>
      <c r="C11" s="32" t="s">
        <v>177</v>
      </c>
      <c r="D11" s="32" t="s">
        <v>271</v>
      </c>
      <c r="E11" s="32" t="s">
        <v>271</v>
      </c>
      <c r="F11" s="32" t="s">
        <v>229</v>
      </c>
      <c r="G11" s="32" t="s">
        <v>215</v>
      </c>
      <c r="H11" s="32" t="s">
        <v>171</v>
      </c>
      <c r="I11" s="32" t="s">
        <v>259</v>
      </c>
      <c r="J11" s="32" t="s">
        <v>230</v>
      </c>
      <c r="K11" s="32" t="s">
        <v>179</v>
      </c>
      <c r="L11" s="32" t="s">
        <v>264</v>
      </c>
      <c r="M11" s="32" t="s">
        <v>264</v>
      </c>
      <c r="N11" s="32" t="s">
        <v>177</v>
      </c>
      <c r="O11" s="32" t="s">
        <v>264</v>
      </c>
      <c r="P11" s="32" t="s">
        <v>223</v>
      </c>
      <c r="Q11" s="32" t="s">
        <v>230</v>
      </c>
      <c r="R11" s="32" t="s">
        <v>269</v>
      </c>
      <c r="S11" s="32" t="s">
        <v>215</v>
      </c>
      <c r="T11" s="32" t="s">
        <v>215</v>
      </c>
      <c r="U11" s="32" t="s">
        <v>167</v>
      </c>
      <c r="V11" s="32" t="s">
        <v>177</v>
      </c>
      <c r="W11" s="32" t="s">
        <v>174</v>
      </c>
      <c r="X11" s="32" t="s">
        <v>165</v>
      </c>
      <c r="Y11" s="32" t="s">
        <v>428</v>
      </c>
      <c r="Z11" s="32" t="s">
        <v>271</v>
      </c>
      <c r="AA11" s="32" t="s">
        <v>174</v>
      </c>
      <c r="AB11" s="32" t="s">
        <v>261</v>
      </c>
      <c r="AC11" s="32" t="s">
        <v>261</v>
      </c>
      <c r="AD11" s="32" t="s">
        <v>165</v>
      </c>
      <c r="AE11" s="32" t="s">
        <v>177</v>
      </c>
      <c r="AF11" s="32" t="s">
        <v>177</v>
      </c>
      <c r="AG11" s="32" t="s">
        <v>428</v>
      </c>
      <c r="AH11" s="32" t="s">
        <v>230</v>
      </c>
      <c r="AI11" s="32" t="s">
        <v>264</v>
      </c>
      <c r="AJ11" s="32" t="s">
        <v>179</v>
      </c>
      <c r="AK11" s="32" t="s">
        <v>261</v>
      </c>
      <c r="AL11" s="32" t="s">
        <v>259</v>
      </c>
      <c r="AM11" s="32" t="s">
        <v>230</v>
      </c>
      <c r="AN11" s="32" t="s">
        <v>259</v>
      </c>
      <c r="AO11" s="32" t="s">
        <v>171</v>
      </c>
      <c r="AP11" s="32" t="s">
        <v>215</v>
      </c>
    </row>
    <row r="12" spans="1:42" ht="20.100000000000001" customHeight="1" x14ac:dyDescent="0.35">
      <c r="A12" s="28" t="s">
        <v>231</v>
      </c>
      <c r="B12" s="29" t="s">
        <v>618</v>
      </c>
      <c r="C12" s="29" t="s">
        <v>619</v>
      </c>
      <c r="D12" s="29" t="s">
        <v>433</v>
      </c>
      <c r="E12" s="29" t="s">
        <v>95</v>
      </c>
      <c r="F12" s="29" t="s">
        <v>620</v>
      </c>
      <c r="G12" s="29" t="s">
        <v>340</v>
      </c>
      <c r="H12" s="29" t="s">
        <v>438</v>
      </c>
      <c r="I12" s="29" t="s">
        <v>441</v>
      </c>
      <c r="J12" s="29" t="s">
        <v>253</v>
      </c>
      <c r="K12" s="29" t="s">
        <v>61</v>
      </c>
      <c r="L12" s="29" t="s">
        <v>435</v>
      </c>
      <c r="M12" s="29" t="s">
        <v>249</v>
      </c>
      <c r="N12" s="29" t="s">
        <v>418</v>
      </c>
      <c r="O12" s="29" t="s">
        <v>247</v>
      </c>
      <c r="P12" s="29" t="s">
        <v>274</v>
      </c>
      <c r="Q12" s="29" t="s">
        <v>505</v>
      </c>
      <c r="R12" s="29" t="s">
        <v>135</v>
      </c>
      <c r="S12" s="29" t="s">
        <v>132</v>
      </c>
      <c r="T12" s="29" t="s">
        <v>149</v>
      </c>
      <c r="U12" s="29" t="s">
        <v>203</v>
      </c>
      <c r="V12" s="29" t="s">
        <v>203</v>
      </c>
      <c r="W12" s="29" t="s">
        <v>132</v>
      </c>
      <c r="X12" s="29" t="s">
        <v>199</v>
      </c>
      <c r="Y12" s="29" t="s">
        <v>585</v>
      </c>
      <c r="Z12" s="29" t="s">
        <v>251</v>
      </c>
      <c r="AA12" s="29" t="s">
        <v>203</v>
      </c>
      <c r="AB12" s="29" t="s">
        <v>203</v>
      </c>
      <c r="AC12" s="29" t="s">
        <v>353</v>
      </c>
      <c r="AD12" s="29" t="s">
        <v>113</v>
      </c>
      <c r="AE12" s="29" t="s">
        <v>196</v>
      </c>
      <c r="AF12" s="29" t="s">
        <v>357</v>
      </c>
      <c r="AG12" s="29" t="s">
        <v>621</v>
      </c>
      <c r="AH12" s="29" t="s">
        <v>469</v>
      </c>
      <c r="AI12" s="29" t="s">
        <v>244</v>
      </c>
      <c r="AJ12" s="29" t="s">
        <v>113</v>
      </c>
      <c r="AK12" s="29" t="s">
        <v>198</v>
      </c>
      <c r="AL12" s="29" t="s">
        <v>559</v>
      </c>
      <c r="AM12" s="29" t="s">
        <v>614</v>
      </c>
      <c r="AN12" s="29" t="s">
        <v>93</v>
      </c>
      <c r="AO12" s="29" t="s">
        <v>135</v>
      </c>
      <c r="AP12" s="29" t="s">
        <v>496</v>
      </c>
    </row>
    <row r="13" spans="1:42" ht="20.100000000000001" customHeight="1" x14ac:dyDescent="0.35">
      <c r="A13" s="30" t="s">
        <v>258</v>
      </c>
      <c r="B13" s="32" t="s">
        <v>262</v>
      </c>
      <c r="C13" s="32" t="s">
        <v>215</v>
      </c>
      <c r="D13" s="32" t="s">
        <v>262</v>
      </c>
      <c r="E13" s="32" t="s">
        <v>260</v>
      </c>
      <c r="F13" s="32" t="s">
        <v>215</v>
      </c>
      <c r="G13" s="32" t="s">
        <v>179</v>
      </c>
      <c r="H13" s="32" t="s">
        <v>179</v>
      </c>
      <c r="I13" s="32" t="s">
        <v>179</v>
      </c>
      <c r="J13" s="32" t="s">
        <v>229</v>
      </c>
      <c r="K13" s="32" t="s">
        <v>179</v>
      </c>
      <c r="L13" s="32" t="s">
        <v>179</v>
      </c>
      <c r="M13" s="32" t="s">
        <v>264</v>
      </c>
      <c r="N13" s="32" t="s">
        <v>271</v>
      </c>
      <c r="O13" s="32" t="s">
        <v>165</v>
      </c>
      <c r="P13" s="32" t="s">
        <v>171</v>
      </c>
      <c r="Q13" s="32" t="s">
        <v>262</v>
      </c>
      <c r="R13" s="32" t="s">
        <v>219</v>
      </c>
      <c r="S13" s="32" t="s">
        <v>219</v>
      </c>
      <c r="T13" s="32" t="s">
        <v>262</v>
      </c>
      <c r="U13" s="32" t="s">
        <v>179</v>
      </c>
      <c r="V13" s="32" t="s">
        <v>179</v>
      </c>
      <c r="W13" s="32" t="s">
        <v>174</v>
      </c>
      <c r="X13" s="32" t="s">
        <v>165</v>
      </c>
      <c r="Y13" s="32" t="s">
        <v>262</v>
      </c>
      <c r="Z13" s="32" t="s">
        <v>427</v>
      </c>
      <c r="AA13" s="32" t="s">
        <v>222</v>
      </c>
      <c r="AB13" s="32" t="s">
        <v>271</v>
      </c>
      <c r="AC13" s="32" t="s">
        <v>259</v>
      </c>
      <c r="AD13" s="32" t="s">
        <v>269</v>
      </c>
      <c r="AE13" s="32" t="s">
        <v>223</v>
      </c>
      <c r="AF13" s="32" t="s">
        <v>177</v>
      </c>
      <c r="AG13" s="32" t="s">
        <v>261</v>
      </c>
      <c r="AH13" s="32" t="s">
        <v>264</v>
      </c>
      <c r="AI13" s="32" t="s">
        <v>215</v>
      </c>
      <c r="AJ13" s="32" t="s">
        <v>219</v>
      </c>
      <c r="AK13" s="32" t="s">
        <v>262</v>
      </c>
      <c r="AL13" s="32" t="s">
        <v>264</v>
      </c>
      <c r="AM13" s="32" t="s">
        <v>261</v>
      </c>
      <c r="AN13" s="32" t="s">
        <v>171</v>
      </c>
      <c r="AO13" s="32" t="s">
        <v>171</v>
      </c>
      <c r="AP13" s="32" t="s">
        <v>177</v>
      </c>
    </row>
    <row r="14" spans="1:42" ht="20.100000000000001" customHeight="1" x14ac:dyDescent="0.35">
      <c r="A14" s="28" t="s">
        <v>272</v>
      </c>
      <c r="B14" s="29" t="s">
        <v>622</v>
      </c>
      <c r="C14" s="29" t="s">
        <v>94</v>
      </c>
      <c r="D14" s="29" t="s">
        <v>133</v>
      </c>
      <c r="E14" s="29" t="s">
        <v>203</v>
      </c>
      <c r="F14" s="29" t="s">
        <v>352</v>
      </c>
      <c r="G14" s="29" t="s">
        <v>109</v>
      </c>
      <c r="H14" s="29" t="s">
        <v>438</v>
      </c>
      <c r="I14" s="29" t="s">
        <v>285</v>
      </c>
      <c r="J14" s="29" t="s">
        <v>352</v>
      </c>
      <c r="K14" s="29" t="s">
        <v>201</v>
      </c>
      <c r="L14" s="29" t="s">
        <v>95</v>
      </c>
      <c r="M14" s="29" t="s">
        <v>149</v>
      </c>
      <c r="N14" s="29" t="s">
        <v>234</v>
      </c>
      <c r="O14" s="29" t="s">
        <v>138</v>
      </c>
      <c r="P14" s="29" t="s">
        <v>60</v>
      </c>
      <c r="Q14" s="29" t="s">
        <v>138</v>
      </c>
      <c r="R14" s="29" t="s">
        <v>132</v>
      </c>
      <c r="S14" s="29" t="s">
        <v>132</v>
      </c>
      <c r="T14" s="29" t="s">
        <v>132</v>
      </c>
      <c r="U14" s="29" t="s">
        <v>198</v>
      </c>
      <c r="V14" s="29" t="s">
        <v>135</v>
      </c>
      <c r="W14" s="29" t="s">
        <v>132</v>
      </c>
      <c r="X14" s="29" t="s">
        <v>196</v>
      </c>
      <c r="Y14" s="29" t="s">
        <v>234</v>
      </c>
      <c r="Z14" s="29" t="s">
        <v>132</v>
      </c>
      <c r="AA14" s="29" t="s">
        <v>132</v>
      </c>
      <c r="AB14" s="29" t="s">
        <v>132</v>
      </c>
      <c r="AC14" s="29" t="s">
        <v>73</v>
      </c>
      <c r="AD14" s="29" t="s">
        <v>52</v>
      </c>
      <c r="AE14" s="29" t="s">
        <v>352</v>
      </c>
      <c r="AF14" s="29" t="s">
        <v>93</v>
      </c>
      <c r="AG14" s="29" t="s">
        <v>73</v>
      </c>
      <c r="AH14" s="29" t="s">
        <v>201</v>
      </c>
      <c r="AI14" s="29" t="s">
        <v>55</v>
      </c>
      <c r="AJ14" s="29" t="s">
        <v>302</v>
      </c>
      <c r="AK14" s="29" t="s">
        <v>132</v>
      </c>
      <c r="AL14" s="29" t="s">
        <v>100</v>
      </c>
      <c r="AM14" s="29" t="s">
        <v>432</v>
      </c>
      <c r="AN14" s="29" t="s">
        <v>203</v>
      </c>
      <c r="AO14" s="29" t="s">
        <v>135</v>
      </c>
      <c r="AP14" s="29" t="s">
        <v>94</v>
      </c>
    </row>
    <row r="15" spans="1:42" ht="20.100000000000001" customHeight="1" x14ac:dyDescent="0.35">
      <c r="A15" s="30" t="s">
        <v>275</v>
      </c>
      <c r="B15" s="32">
        <v>0.04</v>
      </c>
      <c r="C15" s="32" t="s">
        <v>165</v>
      </c>
      <c r="D15" s="32">
        <v>0.02</v>
      </c>
      <c r="E15" s="32" t="s">
        <v>167</v>
      </c>
      <c r="F15" s="32">
        <v>0.03</v>
      </c>
      <c r="G15" s="32">
        <v>0.02</v>
      </c>
      <c r="H15" s="32" t="s">
        <v>179</v>
      </c>
      <c r="I15" s="32">
        <v>0.03</v>
      </c>
      <c r="J15" s="32" t="s">
        <v>269</v>
      </c>
      <c r="K15" s="32" t="s">
        <v>269</v>
      </c>
      <c r="L15" s="32" t="s">
        <v>165</v>
      </c>
      <c r="M15" s="32" t="s">
        <v>167</v>
      </c>
      <c r="N15" s="32">
        <v>0.06</v>
      </c>
      <c r="O15" s="32">
        <v>0.03</v>
      </c>
      <c r="P15" s="32">
        <v>0.03</v>
      </c>
      <c r="Q15" s="32">
        <v>0.02</v>
      </c>
      <c r="R15" s="32" t="s">
        <v>174</v>
      </c>
      <c r="S15" s="32" t="s">
        <v>174</v>
      </c>
      <c r="T15" s="32" t="s">
        <v>174</v>
      </c>
      <c r="U15" s="32" t="s">
        <v>223</v>
      </c>
      <c r="V15" s="32" t="s">
        <v>219</v>
      </c>
      <c r="W15" s="32" t="s">
        <v>174</v>
      </c>
      <c r="X15" s="32">
        <v>0.08</v>
      </c>
      <c r="Y15" s="32" t="s">
        <v>165</v>
      </c>
      <c r="Z15" s="32" t="s">
        <v>174</v>
      </c>
      <c r="AA15" s="32" t="s">
        <v>174</v>
      </c>
      <c r="AB15" s="32" t="s">
        <v>174</v>
      </c>
      <c r="AC15" s="32" t="s">
        <v>171</v>
      </c>
      <c r="AD15" s="32" t="s">
        <v>171</v>
      </c>
      <c r="AE15" s="32" t="s">
        <v>171</v>
      </c>
      <c r="AF15" s="32" t="s">
        <v>219</v>
      </c>
      <c r="AG15" s="32">
        <v>0.04</v>
      </c>
      <c r="AH15" s="32" t="s">
        <v>269</v>
      </c>
      <c r="AI15" s="32">
        <v>0.04</v>
      </c>
      <c r="AJ15" s="32" t="s">
        <v>269</v>
      </c>
      <c r="AK15" s="32" t="s">
        <v>174</v>
      </c>
      <c r="AL15" s="32">
        <v>0.02</v>
      </c>
      <c r="AM15" s="32" t="s">
        <v>269</v>
      </c>
      <c r="AN15" s="32" t="s">
        <v>219</v>
      </c>
      <c r="AO15" s="32" t="s">
        <v>177</v>
      </c>
      <c r="AP15" s="32" t="s">
        <v>165</v>
      </c>
    </row>
    <row r="16" spans="1:42" x14ac:dyDescent="0.3">
      <c r="B16" s="4">
        <f>((B9)+(B11)+(B13)+(B15))</f>
        <v>1</v>
      </c>
      <c r="C16" s="4">
        <f t="shared" ref="C16:AP16" si="0">((C9)+(C11)+(C13)+(C15))</f>
        <v>1</v>
      </c>
      <c r="D16" s="4">
        <f t="shared" si="0"/>
        <v>1</v>
      </c>
      <c r="E16" s="4">
        <f t="shared" si="0"/>
        <v>1</v>
      </c>
      <c r="F16" s="4">
        <f t="shared" si="0"/>
        <v>1</v>
      </c>
      <c r="G16" s="4">
        <f t="shared" si="0"/>
        <v>1</v>
      </c>
      <c r="H16" s="4">
        <f t="shared" si="0"/>
        <v>1.0000000000000002</v>
      </c>
      <c r="I16" s="4">
        <f t="shared" si="0"/>
        <v>1</v>
      </c>
      <c r="J16" s="4">
        <f t="shared" si="0"/>
        <v>1</v>
      </c>
      <c r="K16" s="4">
        <f t="shared" si="0"/>
        <v>1</v>
      </c>
      <c r="L16" s="4">
        <f t="shared" si="0"/>
        <v>1</v>
      </c>
      <c r="M16" s="4">
        <f t="shared" si="0"/>
        <v>1</v>
      </c>
      <c r="N16" s="4">
        <f t="shared" si="0"/>
        <v>1</v>
      </c>
      <c r="O16" s="4">
        <f t="shared" si="0"/>
        <v>1</v>
      </c>
      <c r="P16" s="4">
        <f t="shared" si="0"/>
        <v>1</v>
      </c>
      <c r="Q16" s="4">
        <f t="shared" si="0"/>
        <v>1</v>
      </c>
      <c r="R16" s="4">
        <f t="shared" si="0"/>
        <v>1</v>
      </c>
      <c r="S16" s="4">
        <f t="shared" si="0"/>
        <v>1</v>
      </c>
      <c r="T16" s="4">
        <f t="shared" si="0"/>
        <v>1</v>
      </c>
      <c r="U16" s="4">
        <f t="shared" si="0"/>
        <v>1</v>
      </c>
      <c r="V16" s="4">
        <f t="shared" si="0"/>
        <v>1</v>
      </c>
      <c r="W16" s="4">
        <f t="shared" si="0"/>
        <v>1</v>
      </c>
      <c r="X16" s="4">
        <f t="shared" si="0"/>
        <v>1</v>
      </c>
      <c r="Y16" s="4">
        <f t="shared" si="0"/>
        <v>1</v>
      </c>
      <c r="Z16" s="4">
        <f t="shared" si="0"/>
        <v>1</v>
      </c>
      <c r="AA16" s="4">
        <f t="shared" si="0"/>
        <v>1</v>
      </c>
      <c r="AB16" s="4">
        <f t="shared" si="0"/>
        <v>1</v>
      </c>
      <c r="AC16" s="4">
        <f t="shared" si="0"/>
        <v>1</v>
      </c>
      <c r="AD16" s="4">
        <f t="shared" si="0"/>
        <v>1</v>
      </c>
      <c r="AE16" s="4">
        <f t="shared" si="0"/>
        <v>1</v>
      </c>
      <c r="AF16" s="4">
        <f t="shared" si="0"/>
        <v>0.99999999999999989</v>
      </c>
      <c r="AG16" s="4">
        <f t="shared" si="0"/>
        <v>1</v>
      </c>
      <c r="AH16" s="4">
        <f t="shared" si="0"/>
        <v>1</v>
      </c>
      <c r="AI16" s="4">
        <f t="shared" si="0"/>
        <v>1</v>
      </c>
      <c r="AJ16" s="4">
        <f t="shared" si="0"/>
        <v>1</v>
      </c>
      <c r="AK16" s="4">
        <f t="shared" si="0"/>
        <v>1</v>
      </c>
      <c r="AL16" s="4">
        <f t="shared" si="0"/>
        <v>1</v>
      </c>
      <c r="AM16" s="4">
        <f t="shared" si="0"/>
        <v>1</v>
      </c>
      <c r="AN16" s="4">
        <f t="shared" si="0"/>
        <v>1</v>
      </c>
      <c r="AO16" s="4">
        <f t="shared" si="0"/>
        <v>1</v>
      </c>
      <c r="AP16" s="4">
        <f t="shared" si="0"/>
        <v>1</v>
      </c>
    </row>
  </sheetData>
  <sheetProtection algorithmName="SHA-512" hashValue="n3CA09dAqkx9WlIVaMBaLbnclzEoR2kbkttoZsEMcdJK8O4pqszpZyKkopJ0IrUt3SnJNmiigpr8cITsAS39Gg==" saltValue="TOU8BGrwKYkLF1k+GRJ7tg==" spinCount="100000" sheet="1" objects="1" scenarios="1"/>
  <mergeCells count="10">
    <mergeCell ref="AN2:AO2"/>
    <mergeCell ref="A2:L2"/>
    <mergeCell ref="P4:AC4"/>
    <mergeCell ref="AD4:AH4"/>
    <mergeCell ref="AI4:AL4"/>
    <mergeCell ref="AM4:AP4"/>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P14 C15 E15 H15 J15:M15 R15:W15 Y15:AF15 AH15 AJ15:AK15 AM15:AP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FRONTPAGEINTRODUCTION</vt:lpstr>
      <vt:lpstr>Contents</vt:lpstr>
      <vt:lpstr>Q1.1</vt:lpstr>
      <vt:lpstr>Q1.2</vt:lpstr>
      <vt:lpstr>Q1.3</vt:lpstr>
      <vt:lpstr>Q1.4</vt:lpstr>
      <vt:lpstr>Q1.5</vt:lpstr>
      <vt:lpstr>Q2.1</vt:lpstr>
      <vt:lpstr>Q2.2</vt:lpstr>
      <vt:lpstr>Q3</vt:lpstr>
      <vt:lpstr>Q4</vt:lpstr>
      <vt:lpstr>Q5</vt:lpstr>
      <vt:lpstr>Q6</vt:lpstr>
      <vt:lpstr>Q7</vt:lpstr>
      <vt:lpstr>Q8.1</vt:lpstr>
      <vt:lpstr>Q8.2</vt:lpstr>
      <vt:lpstr>Q8.3</vt:lpstr>
      <vt:lpstr>Q8.4</vt:lpstr>
      <vt:lpstr>Q9.1</vt:lpstr>
      <vt:lpstr>Q9.2</vt:lpstr>
      <vt:lpstr>Q9.3</vt:lpstr>
      <vt:lpstr>Q9.4</vt:lpstr>
      <vt:lpstr>Q10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Bill White</cp:lastModifiedBy>
  <dcterms:created xsi:type="dcterms:W3CDTF">2021-04-13T11:40:26Z</dcterms:created>
  <dcterms:modified xsi:type="dcterms:W3CDTF">2021-04-25T21:31:37Z</dcterms:modified>
</cp:coreProperties>
</file>